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 BS" sheetId="1" r:id="rId1"/>
    <sheet name="P&amp;L" sheetId="2" r:id="rId2"/>
  </sheets>
  <definedNames/>
  <calcPr fullCalcOnLoad="1"/>
</workbook>
</file>

<file path=xl/sharedStrings.xml><?xml version="1.0" encoding="utf-8"?>
<sst xmlns="http://schemas.openxmlformats.org/spreadsheetml/2006/main" count="184" uniqueCount="126">
  <si>
    <t>Consolidated Balance Sheet</t>
  </si>
  <si>
    <t>As At End of</t>
  </si>
  <si>
    <t>As At Preceding</t>
  </si>
  <si>
    <t>Current Quarter</t>
  </si>
  <si>
    <t xml:space="preserve">Financial Year End </t>
  </si>
  <si>
    <t>31.12.1998</t>
  </si>
  <si>
    <t>RM'000</t>
  </si>
  <si>
    <t>Fixed Assets</t>
  </si>
  <si>
    <t>Interest in Associated Companies</t>
  </si>
  <si>
    <t>Investment</t>
  </si>
  <si>
    <t>Intangible Assets</t>
  </si>
  <si>
    <t>Goodwill Arising On Consolidation</t>
  </si>
  <si>
    <t>Property Development Expenditure</t>
  </si>
  <si>
    <t>Current Assets</t>
  </si>
  <si>
    <t>Stocks</t>
  </si>
  <si>
    <t>Trade Debtors</t>
  </si>
  <si>
    <t>Cash and Bank Balances</t>
  </si>
  <si>
    <t>Current Liabilities</t>
  </si>
  <si>
    <t>Short Term Borrowings</t>
  </si>
  <si>
    <t>Trade Creditors</t>
  </si>
  <si>
    <t>Provision for Taxation</t>
  </si>
  <si>
    <t>Hire Purchase Creditor</t>
  </si>
  <si>
    <t>Amount due to Directors</t>
  </si>
  <si>
    <t>Amount due to Joint Venture Partner</t>
  </si>
  <si>
    <t>Net Current Liabilities</t>
  </si>
  <si>
    <t xml:space="preserve">Share Capital </t>
  </si>
  <si>
    <t>Reserves</t>
  </si>
  <si>
    <t>Capital Reserve</t>
  </si>
  <si>
    <t>Reserve on Consolidation</t>
  </si>
  <si>
    <t>Exchange Fluctuation</t>
  </si>
  <si>
    <t>Deficit in Shareholders' Funds</t>
  </si>
  <si>
    <t>Minority Interests</t>
  </si>
  <si>
    <t>Net tangible assets per share (sen)</t>
  </si>
  <si>
    <t>(314 Sen)</t>
  </si>
  <si>
    <t>INSTANGREEN CORPORATION BERHAD</t>
  </si>
  <si>
    <t>(Company No: 109030-T)</t>
  </si>
  <si>
    <t>Consolidated Income Statement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</si>
  <si>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</si>
  <si>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</si>
  <si>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</si>
  <si>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</si>
  <si>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</si>
  <si>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</si>
  <si>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</si>
  <si>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</si>
  <si>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(loss)/ profit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</si>
  <si>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</si>
  <si>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</si>
  <si>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</si>
  <si>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</si>
  <si>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</si>
  <si>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</si>
  <si>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</si>
  <si>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</si>
  <si>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amortisation and exceptional items but</t>
  </si>
  <si>
    <t>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</si>
  <si>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</si>
  <si>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</si>
  <si>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</si>
  <si>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</si>
  <si>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</si>
  <si>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</si>
  <si>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</si>
  <si>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(i)</t>
  </si>
  <si>
    <t>(ii) Less minority interests</t>
  </si>
  <si>
    <t>(j)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</si>
  <si>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</si>
  <si>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</si>
  <si>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</si>
  <si>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</si>
  <si>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</si>
  <si>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</si>
  <si>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</si>
  <si>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>items attributable to members of the</t>
  </si>
  <si>
    <t>company</t>
  </si>
  <si>
    <t>Earnings per share based on 2(j) above after</t>
  </si>
  <si>
    <t>deducting any provision for preference</t>
  </si>
  <si>
    <t>dividends, if any:-</t>
  </si>
  <si>
    <t>(Special Administrators Appointed)</t>
  </si>
  <si>
    <t>(Unaudited)</t>
  </si>
  <si>
    <t>(Audited)</t>
  </si>
  <si>
    <t>31.12.1999</t>
  </si>
  <si>
    <t>Amount due to Minority Shareholder</t>
  </si>
  <si>
    <t>Quarterly report on consolidated results for the financial quarter ended 31 December 1999</t>
  </si>
  <si>
    <t>Quarterly report on consolidated results for the financial quarter ended  31 December 1999.</t>
  </si>
  <si>
    <t>The figures have not been audited.</t>
  </si>
  <si>
    <t>Preceding</t>
  </si>
  <si>
    <t>Year</t>
  </si>
  <si>
    <t>N/R</t>
  </si>
  <si>
    <t>(387 sen)</t>
  </si>
  <si>
    <t>shares in issue- sen)</t>
  </si>
  <si>
    <t>a)</t>
  </si>
  <si>
    <t>Dividend per share (sen)</t>
  </si>
  <si>
    <t>b)</t>
  </si>
  <si>
    <t>Dividend description</t>
  </si>
  <si>
    <t xml:space="preserve">Current </t>
  </si>
  <si>
    <t>Current</t>
  </si>
  <si>
    <t xml:space="preserve">ii) Fully diluted </t>
  </si>
  <si>
    <t>INDIVIDUAL QUARTER</t>
  </si>
  <si>
    <t>CUMULATIVE PERIOD</t>
  </si>
  <si>
    <t>Quarter</t>
  </si>
  <si>
    <t xml:space="preserve">Corresponding </t>
  </si>
  <si>
    <t>To Date</t>
  </si>
  <si>
    <t>Period</t>
  </si>
  <si>
    <t>Other Debtors, Deposits and Prepayments</t>
  </si>
  <si>
    <t>Other Creditors and Accruals</t>
  </si>
  <si>
    <t>Operating (loss)/ profit after</t>
  </si>
  <si>
    <t xml:space="preserve">(Loss)/ profit before taxation, minority </t>
  </si>
  <si>
    <t xml:space="preserve">(i) (Loss)/ profit after taxation </t>
  </si>
  <si>
    <t xml:space="preserve">(Loss)/ profit after taxation </t>
  </si>
  <si>
    <t>(Loss)/ profit after taxation and extraordinary</t>
  </si>
  <si>
    <t>i) Basic (based on 30,000,000 ordinary</t>
  </si>
  <si>
    <t>(409 Sen)</t>
  </si>
  <si>
    <t>c)</t>
  </si>
  <si>
    <t>d)</t>
  </si>
  <si>
    <t>e)</t>
  </si>
  <si>
    <t>f)</t>
  </si>
  <si>
    <t>g)</t>
  </si>
  <si>
    <t>h)</t>
  </si>
  <si>
    <t>ADJ</t>
  </si>
  <si>
    <t>(398 Sen)</t>
  </si>
  <si>
    <t>(155 sen)</t>
  </si>
  <si>
    <t>(74 sen)</t>
  </si>
  <si>
    <t>Retained Profit / (Loss)</t>
  </si>
  <si>
    <t xml:space="preserve">     before deducting minority interests</t>
  </si>
  <si>
    <t xml:space="preserve">before income tax, minority interests and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</si>
</sst>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000000_);\(#,##0.0000000\)"/>
    <numFmt numFmtId="166" formatCode="#,##0.000_);\(#,##0.000\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#,##0.0_);\(#,##0.0\)"/>
  </numFmts>
  <fonts count="8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7" fontId="1" fillId="0" borderId="0" xfId="0" applyNumberFormat="1" applyFont="1" applyAlignment="1" applyProtection="1">
      <alignment horizontal="center" vertical="center"/>
      <protection/>
    </xf>
    <xf numFmtId="37" fontId="1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8" fontId="2" fillId="0" borderId="0" xfId="15" applyNumberFormat="1" applyFont="1" applyAlignment="1" applyProtection="1">
      <alignment horizontal="center"/>
      <protection/>
    </xf>
    <xf numFmtId="168" fontId="2" fillId="0" borderId="0" xfId="15" applyNumberFormat="1" applyFont="1" applyAlignment="1" applyProtection="1">
      <alignment horizontal="right"/>
      <protection/>
    </xf>
    <xf numFmtId="168" fontId="2" fillId="0" borderId="0" xfId="15" applyNumberFormat="1" applyFont="1" applyAlignment="1" applyProtection="1">
      <alignment/>
      <protection/>
    </xf>
    <xf numFmtId="168" fontId="2" fillId="0" borderId="0" xfId="15" applyNumberFormat="1" applyFont="1" applyAlignment="1" applyProtection="1" quotePrefix="1">
      <alignment horizontal="center"/>
      <protection/>
    </xf>
    <xf numFmtId="168" fontId="2" fillId="0" borderId="2" xfId="15" applyNumberFormat="1" applyFont="1" applyBorder="1" applyAlignment="1" applyProtection="1">
      <alignment horizontal="center"/>
      <protection/>
    </xf>
    <xf numFmtId="168" fontId="2" fillId="0" borderId="3" xfId="15" applyNumberFormat="1" applyFont="1" applyBorder="1" applyAlignment="1" applyProtection="1">
      <alignment horizontal="center"/>
      <protection/>
    </xf>
    <xf numFmtId="168" fontId="2" fillId="0" borderId="4" xfId="15" applyNumberFormat="1" applyFont="1" applyBorder="1" applyAlignment="1" applyProtection="1">
      <alignment horizontal="center"/>
      <protection/>
    </xf>
    <xf numFmtId="168" fontId="2" fillId="0" borderId="5" xfId="15" applyNumberFormat="1" applyFont="1" applyBorder="1" applyAlignment="1" applyProtection="1">
      <alignment horizontal="center"/>
      <protection/>
    </xf>
    <xf numFmtId="168" fontId="2" fillId="0" borderId="6" xfId="15" applyNumberFormat="1" applyFont="1" applyBorder="1" applyAlignment="1" applyProtection="1">
      <alignment horizontal="center"/>
      <protection/>
    </xf>
    <xf numFmtId="168" fontId="2" fillId="0" borderId="0" xfId="15" applyNumberFormat="1" applyFont="1" applyAlignment="1" applyProtection="1">
      <alignment/>
      <protection/>
    </xf>
    <xf numFmtId="168" fontId="0" fillId="0" borderId="0" xfId="15" applyNumberForma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168" fontId="4" fillId="0" borderId="0" xfId="15" applyNumberFormat="1" applyFont="1" applyAlignment="1" applyProtection="1">
      <alignment horizontal="center"/>
      <protection/>
    </xf>
    <xf numFmtId="168" fontId="4" fillId="0" borderId="0" xfId="15" applyNumberFormat="1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5" fillId="0" borderId="0" xfId="15" applyNumberFormat="1" applyFont="1" applyAlignment="1">
      <alignment horizontal="right"/>
    </xf>
    <xf numFmtId="168" fontId="4" fillId="0" borderId="7" xfId="15" applyNumberFormat="1" applyFont="1" applyBorder="1" applyAlignment="1" applyProtection="1">
      <alignment horizontal="center"/>
      <protection/>
    </xf>
    <xf numFmtId="168" fontId="4" fillId="0" borderId="7" xfId="15" applyNumberFormat="1" applyFont="1" applyBorder="1" applyAlignment="1" applyProtection="1">
      <alignment horizontal="right"/>
      <protection/>
    </xf>
    <xf numFmtId="168" fontId="5" fillId="0" borderId="7" xfId="15" applyNumberFormat="1" applyFont="1" applyBorder="1" applyAlignment="1">
      <alignment horizontal="right"/>
    </xf>
    <xf numFmtId="168" fontId="4" fillId="0" borderId="0" xfId="15" applyNumberFormat="1" applyFont="1" applyBorder="1" applyAlignment="1" applyProtection="1">
      <alignment horizontal="center"/>
      <protection/>
    </xf>
    <xf numFmtId="168" fontId="4" fillId="0" borderId="0" xfId="15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68" fontId="4" fillId="0" borderId="1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43" fontId="4" fillId="0" borderId="0" xfId="15" applyNumberFormat="1" applyFont="1" applyAlignment="1" applyProtection="1">
      <alignment horizontal="right"/>
      <protection/>
    </xf>
    <xf numFmtId="166" fontId="4" fillId="0" borderId="0" xfId="0" applyNumberFormat="1" applyFont="1" applyAlignment="1" applyProtection="1">
      <alignment horizontal="right"/>
      <protection/>
    </xf>
    <xf numFmtId="168" fontId="2" fillId="0" borderId="8" xfId="15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 horizontal="center"/>
      <protection/>
    </xf>
    <xf numFmtId="168" fontId="2" fillId="0" borderId="0" xfId="15" applyNumberFormat="1" applyFont="1" applyBorder="1" applyAlignment="1" applyProtection="1">
      <alignment horizontal="center"/>
      <protection/>
    </xf>
    <xf numFmtId="168" fontId="2" fillId="0" borderId="0" xfId="15" applyNumberFormat="1" applyFont="1" applyBorder="1" applyAlignment="1" applyProtection="1">
      <alignment horizontal="right"/>
      <protection/>
    </xf>
    <xf numFmtId="168" fontId="2" fillId="0" borderId="9" xfId="15" applyNumberFormat="1" applyFont="1" applyBorder="1" applyAlignment="1" applyProtection="1">
      <alignment horizontal="center"/>
      <protection/>
    </xf>
    <xf numFmtId="168" fontId="2" fillId="0" borderId="10" xfId="15" applyNumberFormat="1" applyFont="1" applyBorder="1" applyAlignment="1" applyProtection="1">
      <alignment horizontal="center"/>
      <protection/>
    </xf>
    <xf numFmtId="168" fontId="2" fillId="0" borderId="11" xfId="15" applyNumberFormat="1" applyFont="1" applyBorder="1" applyAlignment="1" applyProtection="1">
      <alignment horizontal="center"/>
      <protection/>
    </xf>
    <xf numFmtId="168" fontId="2" fillId="0" borderId="12" xfId="15" applyNumberFormat="1" applyFont="1" applyBorder="1" applyAlignment="1" applyProtection="1">
      <alignment horizontal="center"/>
      <protection/>
    </xf>
    <xf numFmtId="168" fontId="2" fillId="0" borderId="13" xfId="15" applyNumberFormat="1" applyFont="1" applyBorder="1" applyAlignment="1" applyProtection="1">
      <alignment horizontal="center"/>
      <protection/>
    </xf>
    <xf numFmtId="168" fontId="2" fillId="0" borderId="14" xfId="15" applyNumberFormat="1" applyFont="1" applyBorder="1" applyAlignment="1" applyProtection="1">
      <alignment horizontal="center"/>
      <protection/>
    </xf>
    <xf numFmtId="168" fontId="2" fillId="0" borderId="15" xfId="15" applyNumberFormat="1" applyFont="1" applyBorder="1" applyAlignment="1" applyProtection="1">
      <alignment horizontal="center"/>
      <protection/>
    </xf>
    <xf numFmtId="168" fontId="2" fillId="0" borderId="7" xfId="15" applyNumberFormat="1" applyFont="1" applyBorder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8" fontId="4" fillId="0" borderId="0" xfId="15" applyNumberFormat="1" applyFont="1" applyAlignment="1" applyProtection="1">
      <alignment horizontal="center"/>
      <protection/>
    </xf>
    <xf numFmtId="168" fontId="6" fillId="0" borderId="0" xfId="15" applyNumberFormat="1" applyFont="1" applyAlignment="1" applyProtection="1">
      <alignment horizontal="center"/>
      <protection/>
    </xf>
    <xf numFmtId="168" fontId="7" fillId="0" borderId="0" xfId="15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.57421875" style="0" customWidth="1"/>
    <col min="2" max="2" width="42.28125" style="0" customWidth="1"/>
    <col min="3" max="3" width="16.28125" style="0" hidden="1" customWidth="1"/>
    <col min="4" max="4" width="8.28125" style="0" hidden="1" customWidth="1"/>
    <col min="5" max="5" width="14.8515625" style="0" bestFit="1" customWidth="1"/>
    <col min="6" max="6" width="4.00390625" style="0" customWidth="1"/>
    <col min="7" max="7" width="18.00390625" style="0" bestFit="1" customWidth="1"/>
  </cols>
  <sheetData>
    <row r="1" spans="1:7" ht="15.75">
      <c r="A1" s="59" t="s">
        <v>34</v>
      </c>
      <c r="B1" s="59"/>
      <c r="C1" s="59"/>
      <c r="D1" s="59"/>
      <c r="E1" s="59"/>
      <c r="F1" s="59"/>
      <c r="G1" s="59"/>
    </row>
    <row r="2" spans="1:7" ht="15.75">
      <c r="A2" s="59" t="s">
        <v>78</v>
      </c>
      <c r="B2" s="59"/>
      <c r="C2" s="59"/>
      <c r="D2" s="59"/>
      <c r="E2" s="59"/>
      <c r="F2" s="59"/>
      <c r="G2" s="59"/>
    </row>
    <row r="3" spans="1:7" ht="15.75">
      <c r="A3" s="60" t="s">
        <v>35</v>
      </c>
      <c r="B3" s="60"/>
      <c r="C3" s="60"/>
      <c r="D3" s="60"/>
      <c r="E3" s="60"/>
      <c r="F3" s="60"/>
      <c r="G3" s="60"/>
    </row>
    <row r="4" spans="1:5" ht="15.75">
      <c r="A4" s="2" t="s">
        <v>0</v>
      </c>
      <c r="C4" s="2"/>
      <c r="D4" s="2"/>
      <c r="E4" s="1"/>
    </row>
    <row r="5" spans="1:5" ht="15.75">
      <c r="A5" s="3" t="s">
        <v>83</v>
      </c>
      <c r="C5" s="3"/>
      <c r="D5" s="3"/>
      <c r="E5" s="4"/>
    </row>
    <row r="6" spans="2:5" ht="15.75">
      <c r="B6" s="3"/>
      <c r="C6" s="3"/>
      <c r="D6" s="3"/>
      <c r="E6" s="3"/>
    </row>
    <row r="7" spans="2:7" ht="15.75">
      <c r="B7" s="3"/>
      <c r="C7" s="4" t="s">
        <v>79</v>
      </c>
      <c r="D7" s="4"/>
      <c r="E7" s="4" t="s">
        <v>79</v>
      </c>
      <c r="F7" s="4"/>
      <c r="G7" s="4" t="s">
        <v>80</v>
      </c>
    </row>
    <row r="8" spans="2:7" ht="15.75">
      <c r="B8" s="3"/>
      <c r="C8" s="4" t="s">
        <v>1</v>
      </c>
      <c r="D8" s="4"/>
      <c r="E8" s="4" t="s">
        <v>1</v>
      </c>
      <c r="F8" s="4"/>
      <c r="G8" s="5" t="s">
        <v>2</v>
      </c>
    </row>
    <row r="9" spans="2:7" ht="15.75">
      <c r="B9" s="3"/>
      <c r="C9" s="4" t="s">
        <v>3</v>
      </c>
      <c r="D9" s="4" t="s">
        <v>119</v>
      </c>
      <c r="E9" s="4" t="s">
        <v>3</v>
      </c>
      <c r="F9" s="4"/>
      <c r="G9" s="5" t="s">
        <v>4</v>
      </c>
    </row>
    <row r="10" spans="2:7" ht="15.75">
      <c r="B10" s="3"/>
      <c r="C10" s="4" t="s">
        <v>81</v>
      </c>
      <c r="D10" s="4"/>
      <c r="E10" s="4" t="s">
        <v>81</v>
      </c>
      <c r="F10" s="4"/>
      <c r="G10" s="5" t="s">
        <v>5</v>
      </c>
    </row>
    <row r="11" spans="1:7" ht="15.75">
      <c r="A11" s="44"/>
      <c r="B11" s="3"/>
      <c r="C11" s="6" t="s">
        <v>6</v>
      </c>
      <c r="D11" s="48"/>
      <c r="E11" s="6" t="s">
        <v>6</v>
      </c>
      <c r="F11" s="4"/>
      <c r="G11" s="6" t="s">
        <v>6</v>
      </c>
    </row>
    <row r="12" spans="1:7" ht="15.75">
      <c r="A12" s="44"/>
      <c r="B12" s="3"/>
      <c r="C12" s="8"/>
      <c r="D12" s="8"/>
      <c r="E12" s="8"/>
      <c r="F12" s="8"/>
      <c r="G12" s="8"/>
    </row>
    <row r="13" spans="1:7" ht="15.75">
      <c r="A13" s="44">
        <v>1</v>
      </c>
      <c r="B13" s="2" t="s">
        <v>7</v>
      </c>
      <c r="C13" s="8">
        <v>204648</v>
      </c>
      <c r="D13" s="8">
        <f>23545-7503-14000</f>
        <v>2042</v>
      </c>
      <c r="E13" s="8">
        <f>+C13+D13</f>
        <v>206690</v>
      </c>
      <c r="F13" s="8"/>
      <c r="G13" s="8">
        <v>192438</v>
      </c>
    </row>
    <row r="14" spans="1:7" ht="15.75">
      <c r="A14" s="44"/>
      <c r="B14" s="2"/>
      <c r="C14" s="8"/>
      <c r="D14" s="8"/>
      <c r="E14" s="8"/>
      <c r="F14" s="8"/>
      <c r="G14" s="10"/>
    </row>
    <row r="15" spans="1:7" ht="15.75">
      <c r="A15" s="44">
        <v>2</v>
      </c>
      <c r="B15" s="2" t="s">
        <v>8</v>
      </c>
      <c r="C15" s="8">
        <v>0</v>
      </c>
      <c r="D15" s="8"/>
      <c r="E15" s="8">
        <f aca="true" t="shared" si="0" ref="E15:E59">+C15+D15</f>
        <v>0</v>
      </c>
      <c r="F15" s="8"/>
      <c r="G15" s="8">
        <v>3</v>
      </c>
    </row>
    <row r="16" spans="1:7" ht="15.75">
      <c r="A16" s="44"/>
      <c r="B16" s="2"/>
      <c r="C16" s="8"/>
      <c r="D16" s="8"/>
      <c r="E16" s="8"/>
      <c r="F16" s="8"/>
      <c r="G16" s="10"/>
    </row>
    <row r="17" spans="1:7" ht="15.75">
      <c r="A17" s="44">
        <v>3</v>
      </c>
      <c r="B17" s="2" t="s">
        <v>9</v>
      </c>
      <c r="C17" s="11">
        <v>0</v>
      </c>
      <c r="D17" s="11"/>
      <c r="E17" s="8">
        <f t="shared" si="0"/>
        <v>0</v>
      </c>
      <c r="F17" s="8"/>
      <c r="G17" s="8">
        <v>60</v>
      </c>
    </row>
    <row r="18" spans="1:7" ht="15.75">
      <c r="A18" s="44"/>
      <c r="B18" s="2"/>
      <c r="C18" s="8"/>
      <c r="D18" s="8"/>
      <c r="E18" s="8"/>
      <c r="F18" s="8"/>
      <c r="G18" s="10"/>
    </row>
    <row r="19" spans="1:7" ht="15.75">
      <c r="A19" s="44">
        <v>4</v>
      </c>
      <c r="B19" s="2" t="s">
        <v>10</v>
      </c>
      <c r="C19" s="8">
        <v>4408</v>
      </c>
      <c r="D19" s="8">
        <v>-4408</v>
      </c>
      <c r="E19" s="8">
        <f t="shared" si="0"/>
        <v>0</v>
      </c>
      <c r="F19" s="8"/>
      <c r="G19" s="8">
        <f>3724</f>
        <v>3724</v>
      </c>
    </row>
    <row r="20" spans="1:7" ht="15.75">
      <c r="A20" s="44"/>
      <c r="B20" s="2"/>
      <c r="C20" s="8"/>
      <c r="D20" s="8"/>
      <c r="E20" s="8"/>
      <c r="F20" s="8"/>
      <c r="G20" s="10"/>
    </row>
    <row r="21" spans="1:7" ht="15.75">
      <c r="A21" s="44">
        <v>5</v>
      </c>
      <c r="B21" s="2" t="s">
        <v>11</v>
      </c>
      <c r="C21" s="8">
        <v>0</v>
      </c>
      <c r="D21" s="8"/>
      <c r="E21" s="8">
        <f t="shared" si="0"/>
        <v>0</v>
      </c>
      <c r="F21" s="8"/>
      <c r="G21" s="8">
        <v>7183</v>
      </c>
    </row>
    <row r="22" spans="1:7" ht="15.75">
      <c r="A22" s="44"/>
      <c r="B22" s="2"/>
      <c r="C22" s="8"/>
      <c r="D22" s="8"/>
      <c r="E22" s="8"/>
      <c r="F22" s="8"/>
      <c r="G22" s="10"/>
    </row>
    <row r="23" spans="1:7" ht="15.75">
      <c r="A23" s="44">
        <v>6</v>
      </c>
      <c r="B23" s="2" t="s">
        <v>12</v>
      </c>
      <c r="C23" s="8">
        <v>29597</v>
      </c>
      <c r="D23" s="8"/>
      <c r="E23" s="8">
        <f t="shared" si="0"/>
        <v>29597</v>
      </c>
      <c r="F23" s="8"/>
      <c r="G23" s="8">
        <v>28425</v>
      </c>
    </row>
    <row r="24" spans="1:7" ht="15.75">
      <c r="A24" s="44"/>
      <c r="B24" s="3"/>
      <c r="C24" s="8"/>
      <c r="D24" s="8"/>
      <c r="E24" s="8"/>
      <c r="F24" s="8"/>
      <c r="G24" s="10"/>
    </row>
    <row r="25" spans="1:7" ht="15.75">
      <c r="A25" s="44">
        <v>7</v>
      </c>
      <c r="B25" s="2" t="s">
        <v>13</v>
      </c>
      <c r="C25" s="8"/>
      <c r="D25" s="8"/>
      <c r="E25" s="8"/>
      <c r="F25" s="8"/>
      <c r="G25" s="10"/>
    </row>
    <row r="26" spans="1:7" ht="15.75">
      <c r="A26" s="44" t="s">
        <v>91</v>
      </c>
      <c r="B26" s="3" t="s">
        <v>14</v>
      </c>
      <c r="C26" s="12">
        <v>106</v>
      </c>
      <c r="D26" s="49"/>
      <c r="E26" s="55">
        <f t="shared" si="0"/>
        <v>106</v>
      </c>
      <c r="F26" s="8"/>
      <c r="G26" s="12">
        <v>50</v>
      </c>
    </row>
    <row r="27" spans="1:7" ht="15.75">
      <c r="A27" s="44" t="s">
        <v>93</v>
      </c>
      <c r="B27" s="3" t="s">
        <v>15</v>
      </c>
      <c r="C27" s="13">
        <v>2182</v>
      </c>
      <c r="D27" s="49">
        <v>-274</v>
      </c>
      <c r="E27" s="56">
        <f t="shared" si="0"/>
        <v>1908</v>
      </c>
      <c r="F27" s="8"/>
      <c r="G27" s="13">
        <v>5370</v>
      </c>
    </row>
    <row r="28" spans="1:7" ht="15.75">
      <c r="A28" s="44" t="s">
        <v>113</v>
      </c>
      <c r="B28" s="3" t="s">
        <v>16</v>
      </c>
      <c r="C28" s="13">
        <v>1909</v>
      </c>
      <c r="D28" s="49"/>
      <c r="E28" s="56">
        <f t="shared" si="0"/>
        <v>1909</v>
      </c>
      <c r="F28" s="8"/>
      <c r="G28" s="13">
        <v>1927</v>
      </c>
    </row>
    <row r="29" spans="1:7" ht="15.75">
      <c r="A29" s="44" t="s">
        <v>114</v>
      </c>
      <c r="B29" s="3" t="s">
        <v>104</v>
      </c>
      <c r="C29" s="14">
        <v>4696</v>
      </c>
      <c r="D29" s="49">
        <v>2754</v>
      </c>
      <c r="E29" s="57">
        <f t="shared" si="0"/>
        <v>7450</v>
      </c>
      <c r="F29" s="8"/>
      <c r="G29" s="14">
        <v>4975</v>
      </c>
    </row>
    <row r="30" spans="1:7" ht="15.75">
      <c r="A30" s="44"/>
      <c r="B30" s="3"/>
      <c r="C30" s="13">
        <f>SUM(C26:C29)</f>
        <v>8893</v>
      </c>
      <c r="D30" s="53">
        <f>SUM(D26:D29)</f>
        <v>2480</v>
      </c>
      <c r="E30" s="56">
        <f t="shared" si="0"/>
        <v>11373</v>
      </c>
      <c r="F30" s="8"/>
      <c r="G30" s="13">
        <f>SUM(G26:G29)</f>
        <v>12322</v>
      </c>
    </row>
    <row r="31" spans="1:7" ht="15.75">
      <c r="A31" s="44">
        <v>8</v>
      </c>
      <c r="B31" s="2" t="s">
        <v>17</v>
      </c>
      <c r="C31" s="13"/>
      <c r="D31" s="49"/>
      <c r="E31" s="56"/>
      <c r="F31" s="8"/>
      <c r="G31" s="13"/>
    </row>
    <row r="32" spans="1:7" ht="15.75">
      <c r="A32" s="44" t="s">
        <v>91</v>
      </c>
      <c r="B32" s="3" t="s">
        <v>18</v>
      </c>
      <c r="C32" s="13">
        <v>159111</v>
      </c>
      <c r="D32" s="49">
        <v>27</v>
      </c>
      <c r="E32" s="56">
        <f t="shared" si="0"/>
        <v>159138</v>
      </c>
      <c r="F32" s="8"/>
      <c r="G32" s="13">
        <v>183582</v>
      </c>
    </row>
    <row r="33" spans="1:7" ht="15.75">
      <c r="A33" s="44" t="s">
        <v>93</v>
      </c>
      <c r="B33" s="3" t="s">
        <v>19</v>
      </c>
      <c r="C33" s="13">
        <v>14836</v>
      </c>
      <c r="D33" s="49"/>
      <c r="E33" s="56">
        <f t="shared" si="0"/>
        <v>14836</v>
      </c>
      <c r="F33" s="8"/>
      <c r="G33" s="13">
        <v>16041</v>
      </c>
    </row>
    <row r="34" spans="1:7" ht="15.75">
      <c r="A34" s="44" t="s">
        <v>113</v>
      </c>
      <c r="B34" s="3" t="s">
        <v>105</v>
      </c>
      <c r="C34" s="13">
        <v>109453</v>
      </c>
      <c r="D34" s="49">
        <f>3868-90</f>
        <v>3778</v>
      </c>
      <c r="E34" s="56">
        <f t="shared" si="0"/>
        <v>113231</v>
      </c>
      <c r="F34" s="8"/>
      <c r="G34" s="13">
        <f>52927+10549</f>
        <v>63476</v>
      </c>
    </row>
    <row r="35" spans="1:7" ht="15.75">
      <c r="A35" s="44" t="s">
        <v>114</v>
      </c>
      <c r="B35" s="3" t="s">
        <v>20</v>
      </c>
      <c r="C35" s="13">
        <v>10084</v>
      </c>
      <c r="D35" s="49">
        <v>-367</v>
      </c>
      <c r="E35" s="56">
        <f t="shared" si="0"/>
        <v>9717</v>
      </c>
      <c r="F35" s="8"/>
      <c r="G35" s="13">
        <f>5485+5730</f>
        <v>11215</v>
      </c>
    </row>
    <row r="36" spans="1:7" ht="15.75">
      <c r="A36" s="44" t="s">
        <v>115</v>
      </c>
      <c r="B36" s="3" t="s">
        <v>21</v>
      </c>
      <c r="C36" s="13">
        <v>1329</v>
      </c>
      <c r="D36" s="49"/>
      <c r="E36" s="56">
        <f t="shared" si="0"/>
        <v>1329</v>
      </c>
      <c r="F36" s="8"/>
      <c r="G36" s="13">
        <f>5329+15</f>
        <v>5344</v>
      </c>
    </row>
    <row r="37" spans="1:7" ht="15.75">
      <c r="A37" s="44" t="s">
        <v>116</v>
      </c>
      <c r="B37" s="3" t="s">
        <v>22</v>
      </c>
      <c r="C37" s="13">
        <v>2561</v>
      </c>
      <c r="D37" s="49"/>
      <c r="E37" s="56">
        <f t="shared" si="0"/>
        <v>2561</v>
      </c>
      <c r="F37" s="8"/>
      <c r="G37" s="13">
        <v>410</v>
      </c>
    </row>
    <row r="38" spans="1:7" ht="15.75">
      <c r="A38" s="44" t="s">
        <v>117</v>
      </c>
      <c r="B38" s="3" t="s">
        <v>82</v>
      </c>
      <c r="C38" s="13">
        <v>20971</v>
      </c>
      <c r="D38" s="49"/>
      <c r="E38" s="56">
        <f t="shared" si="0"/>
        <v>20971</v>
      </c>
      <c r="F38" s="8"/>
      <c r="G38" s="13">
        <v>20582</v>
      </c>
    </row>
    <row r="39" spans="1:7" ht="15.75">
      <c r="A39" s="44" t="s">
        <v>118</v>
      </c>
      <c r="B39" s="3" t="s">
        <v>23</v>
      </c>
      <c r="C39" s="14">
        <v>33730</v>
      </c>
      <c r="D39" s="49">
        <f>-2323+311</f>
        <v>-2012</v>
      </c>
      <c r="E39" s="57">
        <f t="shared" si="0"/>
        <v>31718</v>
      </c>
      <c r="F39" s="8"/>
      <c r="G39" s="14">
        <v>5908</v>
      </c>
    </row>
    <row r="40" spans="1:7" ht="15.75">
      <c r="A40" s="44"/>
      <c r="B40" s="3"/>
      <c r="C40" s="14">
        <f>SUM(C32:C39)</f>
        <v>352075</v>
      </c>
      <c r="D40" s="54">
        <f>SUM(D32:D39)</f>
        <v>1426</v>
      </c>
      <c r="E40" s="57">
        <f t="shared" si="0"/>
        <v>353501</v>
      </c>
      <c r="F40" s="8"/>
      <c r="G40" s="14">
        <f>SUM(G32:G39)</f>
        <v>306558</v>
      </c>
    </row>
    <row r="41" spans="1:7" ht="15.75">
      <c r="A41" s="44"/>
      <c r="B41" s="3"/>
      <c r="C41" s="8"/>
      <c r="D41" s="8"/>
      <c r="E41" s="8"/>
      <c r="F41" s="8"/>
      <c r="G41" s="8"/>
    </row>
    <row r="42" spans="1:7" ht="15.75">
      <c r="A42" s="44">
        <v>9</v>
      </c>
      <c r="B42" s="3" t="s">
        <v>24</v>
      </c>
      <c r="C42" s="8">
        <f>+C30-C40</f>
        <v>-343182</v>
      </c>
      <c r="D42" s="8">
        <f>+D30-D40</f>
        <v>1054</v>
      </c>
      <c r="E42" s="8">
        <f t="shared" si="0"/>
        <v>-342128</v>
      </c>
      <c r="F42" s="8"/>
      <c r="G42" s="8">
        <f>+G30-G40</f>
        <v>-294236</v>
      </c>
    </row>
    <row r="43" spans="1:7" ht="15.75">
      <c r="A43" s="44"/>
      <c r="B43" s="3"/>
      <c r="C43" s="8"/>
      <c r="D43" s="8"/>
      <c r="E43" s="8">
        <f t="shared" si="0"/>
        <v>0</v>
      </c>
      <c r="F43" s="8"/>
      <c r="G43" s="8"/>
    </row>
    <row r="44" spans="1:7" ht="16.5" thickBot="1">
      <c r="A44" s="44"/>
      <c r="B44" s="3"/>
      <c r="C44" s="15">
        <f>SUM(C13:C23)+C42</f>
        <v>-104529</v>
      </c>
      <c r="D44" s="15">
        <f>SUM(D13:D23)+D42</f>
        <v>-1312</v>
      </c>
      <c r="E44" s="51">
        <f t="shared" si="0"/>
        <v>-105841</v>
      </c>
      <c r="F44" s="8"/>
      <c r="G44" s="15">
        <f>SUM(G13:G23)+G42</f>
        <v>-62403</v>
      </c>
    </row>
    <row r="45" spans="1:7" ht="16.5" thickTop="1">
      <c r="A45" s="44"/>
      <c r="B45" s="3"/>
      <c r="C45" s="8"/>
      <c r="D45" s="8"/>
      <c r="E45" s="8"/>
      <c r="F45" s="8"/>
      <c r="G45" s="8"/>
    </row>
    <row r="46" spans="1:7" ht="15.75">
      <c r="A46" s="44"/>
      <c r="B46" s="3"/>
      <c r="C46" s="8"/>
      <c r="D46" s="8"/>
      <c r="E46" s="8"/>
      <c r="F46" s="8"/>
      <c r="G46" s="8"/>
    </row>
    <row r="47" spans="1:7" ht="15.75">
      <c r="A47" s="44"/>
      <c r="B47" s="3"/>
      <c r="C47" s="8"/>
      <c r="D47" s="8"/>
      <c r="E47" s="8"/>
      <c r="F47" s="8"/>
      <c r="G47" s="8"/>
    </row>
    <row r="48" spans="1:7" ht="15.75">
      <c r="A48" s="44">
        <v>10</v>
      </c>
      <c r="B48" s="2" t="s">
        <v>25</v>
      </c>
      <c r="C48" s="8">
        <v>30000</v>
      </c>
      <c r="D48" s="8"/>
      <c r="E48" s="8">
        <f t="shared" si="0"/>
        <v>30000</v>
      </c>
      <c r="F48" s="8"/>
      <c r="G48" s="8">
        <v>30000</v>
      </c>
    </row>
    <row r="49" spans="1:7" ht="15.75">
      <c r="A49" s="44">
        <v>11</v>
      </c>
      <c r="B49" s="2" t="s">
        <v>26</v>
      </c>
      <c r="C49" s="8"/>
      <c r="D49" s="8"/>
      <c r="E49" s="8"/>
      <c r="F49" s="8"/>
      <c r="G49" s="8"/>
    </row>
    <row r="50" spans="1:7" ht="15.75">
      <c r="A50" s="44" t="s">
        <v>91</v>
      </c>
      <c r="B50" s="3" t="s">
        <v>27</v>
      </c>
      <c r="C50" s="8">
        <v>2</v>
      </c>
      <c r="D50" s="8"/>
      <c r="E50" s="8">
        <f t="shared" si="0"/>
        <v>2</v>
      </c>
      <c r="F50" s="8"/>
      <c r="G50" s="8">
        <v>2</v>
      </c>
    </row>
    <row r="51" spans="1:7" ht="15.75">
      <c r="A51" s="44" t="s">
        <v>93</v>
      </c>
      <c r="B51" s="3" t="s">
        <v>123</v>
      </c>
      <c r="C51" s="8">
        <v>-191587</v>
      </c>
      <c r="D51" s="8">
        <f>-1023-274+410</f>
        <v>-887</v>
      </c>
      <c r="E51" s="8">
        <f t="shared" si="0"/>
        <v>-192474</v>
      </c>
      <c r="F51" s="8"/>
      <c r="G51" s="8">
        <v>-145790</v>
      </c>
    </row>
    <row r="52" spans="1:7" ht="15.75">
      <c r="A52" s="44" t="s">
        <v>113</v>
      </c>
      <c r="B52" s="3" t="s">
        <v>28</v>
      </c>
      <c r="C52" s="8">
        <v>152</v>
      </c>
      <c r="D52" s="8"/>
      <c r="E52" s="8">
        <f t="shared" si="0"/>
        <v>152</v>
      </c>
      <c r="F52" s="8"/>
      <c r="G52" s="8">
        <v>152</v>
      </c>
    </row>
    <row r="53" spans="1:7" ht="15.75">
      <c r="A53" s="44" t="s">
        <v>114</v>
      </c>
      <c r="B53" s="3" t="s">
        <v>29</v>
      </c>
      <c r="C53" s="8">
        <v>43094</v>
      </c>
      <c r="D53" s="8">
        <v>-15</v>
      </c>
      <c r="E53" s="8">
        <f t="shared" si="0"/>
        <v>43079</v>
      </c>
      <c r="F53" s="8"/>
      <c r="G53" s="8">
        <v>32422</v>
      </c>
    </row>
    <row r="54" spans="1:7" ht="15.75">
      <c r="A54" s="44"/>
      <c r="B54" s="3"/>
      <c r="C54" s="16"/>
      <c r="D54" s="52"/>
      <c r="E54" s="52"/>
      <c r="F54" s="8"/>
      <c r="G54" s="16"/>
    </row>
    <row r="55" spans="1:7" ht="15.75">
      <c r="A55" s="44">
        <v>12</v>
      </c>
      <c r="B55" s="3" t="s">
        <v>30</v>
      </c>
      <c r="C55" s="8">
        <f>SUM(C48:C53)</f>
        <v>-118339</v>
      </c>
      <c r="D55" s="8">
        <f>SUM(D48:D53)</f>
        <v>-902</v>
      </c>
      <c r="E55" s="8">
        <f t="shared" si="0"/>
        <v>-119241</v>
      </c>
      <c r="F55" s="8"/>
      <c r="G55" s="8">
        <f>SUM(G48:G53)</f>
        <v>-83214</v>
      </c>
    </row>
    <row r="56" spans="1:7" ht="15.75">
      <c r="A56" s="44"/>
      <c r="B56" s="3"/>
      <c r="C56" s="8"/>
      <c r="D56" s="8"/>
      <c r="E56" s="8"/>
      <c r="F56" s="8"/>
      <c r="G56" s="8"/>
    </row>
    <row r="57" spans="1:7" ht="15.75">
      <c r="A57" s="44">
        <v>13</v>
      </c>
      <c r="B57" s="3" t="s">
        <v>31</v>
      </c>
      <c r="C57" s="8">
        <v>13810</v>
      </c>
      <c r="D57" s="8">
        <f>-410</f>
        <v>-410</v>
      </c>
      <c r="E57" s="8">
        <f t="shared" si="0"/>
        <v>13400</v>
      </c>
      <c r="F57" s="8"/>
      <c r="G57" s="8">
        <v>20811</v>
      </c>
    </row>
    <row r="58" spans="1:7" ht="15.75">
      <c r="A58" s="44"/>
      <c r="B58" s="3"/>
      <c r="C58" s="8"/>
      <c r="D58" s="8"/>
      <c r="E58" s="8"/>
      <c r="F58" s="8"/>
      <c r="G58" s="8"/>
    </row>
    <row r="59" spans="2:7" ht="16.5" thickBot="1">
      <c r="B59" s="3"/>
      <c r="C59" s="15">
        <f>SUM(C55:C58)</f>
        <v>-104529</v>
      </c>
      <c r="D59" s="15">
        <f>SUM(D55:D58)</f>
        <v>-1312</v>
      </c>
      <c r="E59" s="51">
        <f t="shared" si="0"/>
        <v>-105841</v>
      </c>
      <c r="F59" s="8"/>
      <c r="G59" s="15">
        <f>SUM(G55:G58)</f>
        <v>-62403</v>
      </c>
    </row>
    <row r="60" spans="2:7" ht="16.5" thickTop="1">
      <c r="B60" s="3"/>
      <c r="C60" s="9"/>
      <c r="D60" s="9"/>
      <c r="E60" s="8"/>
      <c r="F60" s="9"/>
      <c r="G60" s="9"/>
    </row>
    <row r="61" spans="1:7" ht="16.5" thickBot="1">
      <c r="A61">
        <v>14</v>
      </c>
      <c r="B61" s="3" t="s">
        <v>32</v>
      </c>
      <c r="C61" s="47" t="s">
        <v>112</v>
      </c>
      <c r="D61" s="50"/>
      <c r="E61" s="58" t="s">
        <v>120</v>
      </c>
      <c r="F61" s="8"/>
      <c r="G61" s="47" t="s">
        <v>33</v>
      </c>
    </row>
    <row r="62" spans="2:7" ht="16.5" thickTop="1">
      <c r="B62" s="3"/>
      <c r="C62" s="8"/>
      <c r="D62" s="8"/>
      <c r="E62" s="8"/>
      <c r="F62" s="8"/>
      <c r="G62" s="8"/>
    </row>
    <row r="63" spans="2:7" ht="15.75">
      <c r="B63" s="3"/>
      <c r="C63" s="8"/>
      <c r="D63" s="8"/>
      <c r="E63" s="8"/>
      <c r="F63" s="8"/>
      <c r="G63" s="8"/>
    </row>
    <row r="64" spans="2:5" ht="15.75">
      <c r="B64" s="3"/>
      <c r="C64" s="8"/>
      <c r="D64" s="8"/>
      <c r="E64" s="8"/>
    </row>
    <row r="65" spans="2:5" ht="15.75">
      <c r="B65" s="3"/>
      <c r="C65" s="8"/>
      <c r="D65" s="8"/>
      <c r="E65" s="8"/>
    </row>
    <row r="66" spans="2:5" ht="15.75">
      <c r="B66" s="3"/>
      <c r="C66" s="8"/>
      <c r="D66" s="8"/>
      <c r="E66" s="8"/>
    </row>
    <row r="67" spans="2:5" ht="15.75">
      <c r="B67" s="3"/>
      <c r="C67" s="8"/>
      <c r="D67" s="8"/>
      <c r="E67" s="8"/>
    </row>
    <row r="68" spans="2:5" ht="15.75">
      <c r="B68" s="3"/>
      <c r="C68" s="8"/>
      <c r="D68" s="8"/>
      <c r="E68" s="8"/>
    </row>
    <row r="69" spans="2:5" ht="15.75">
      <c r="B69" s="3"/>
      <c r="C69" s="10"/>
      <c r="D69" s="10"/>
      <c r="E69" s="10"/>
    </row>
    <row r="70" spans="2:5" ht="15.75">
      <c r="B70" s="3"/>
      <c r="C70" s="10"/>
      <c r="D70" s="10"/>
      <c r="E70" s="8"/>
    </row>
    <row r="71" spans="2:5" ht="15.75">
      <c r="B71" s="3"/>
      <c r="C71" s="10"/>
      <c r="D71" s="10"/>
      <c r="E71" s="8"/>
    </row>
    <row r="72" spans="2:5" ht="15.75">
      <c r="B72" s="3"/>
      <c r="C72" s="10"/>
      <c r="D72" s="10"/>
      <c r="E72" s="8"/>
    </row>
    <row r="73" spans="2:5" ht="15.75">
      <c r="B73" s="3"/>
      <c r="C73" s="10"/>
      <c r="D73" s="10"/>
      <c r="E73" s="8"/>
    </row>
    <row r="74" spans="2:5" ht="15.75">
      <c r="B74" s="3"/>
      <c r="C74" s="10"/>
      <c r="D74" s="10"/>
      <c r="E74" s="8"/>
    </row>
    <row r="75" spans="2:5" ht="15.75">
      <c r="B75" s="3"/>
      <c r="C75" s="10"/>
      <c r="D75" s="10"/>
      <c r="E75" s="8"/>
    </row>
    <row r="76" spans="2:5" ht="15.75">
      <c r="B76" s="3"/>
      <c r="C76" s="10"/>
      <c r="D76" s="10"/>
      <c r="E76" s="8"/>
    </row>
    <row r="77" spans="2:5" ht="15.75">
      <c r="B77" s="3"/>
      <c r="C77" s="10"/>
      <c r="D77" s="10"/>
      <c r="E77" s="8"/>
    </row>
    <row r="78" spans="2:5" ht="15.75">
      <c r="B78" s="3"/>
      <c r="C78" s="10"/>
      <c r="D78" s="10"/>
      <c r="E78" s="8"/>
    </row>
    <row r="79" spans="2:5" ht="15.75">
      <c r="B79" s="3"/>
      <c r="C79" s="10"/>
      <c r="D79" s="10"/>
      <c r="E79" s="8"/>
    </row>
    <row r="80" spans="2:5" ht="15.75">
      <c r="B80" s="3"/>
      <c r="C80" s="10"/>
      <c r="D80" s="10"/>
      <c r="E80" s="8"/>
    </row>
    <row r="81" spans="2:5" ht="15.75">
      <c r="B81" s="3"/>
      <c r="C81" s="10"/>
      <c r="D81" s="10"/>
      <c r="E81" s="8"/>
    </row>
    <row r="82" spans="2:5" ht="15.75">
      <c r="B82" s="7"/>
      <c r="C82" s="17"/>
      <c r="D82" s="17"/>
      <c r="E82" s="17"/>
    </row>
    <row r="83" spans="3:5" ht="12.75">
      <c r="C83" s="18"/>
      <c r="D83" s="18"/>
      <c r="E83" s="18"/>
    </row>
    <row r="84" spans="3:5" ht="12.75">
      <c r="C84" s="18"/>
      <c r="D84" s="18"/>
      <c r="E84" s="18"/>
    </row>
    <row r="85" spans="3:5" ht="12.75">
      <c r="C85" s="18"/>
      <c r="D85" s="18"/>
      <c r="E85" s="18"/>
    </row>
    <row r="86" spans="3:5" ht="12.75">
      <c r="C86" s="18"/>
      <c r="D86" s="18"/>
      <c r="E86" s="18"/>
    </row>
    <row r="87" spans="3:5" ht="12.75">
      <c r="C87" s="18"/>
      <c r="D87" s="18"/>
      <c r="E87" s="18"/>
    </row>
  </sheetData>
  <mergeCells count="3">
    <mergeCell ref="A1:G1"/>
    <mergeCell ref="A2:G2"/>
    <mergeCell ref="A3:G3"/>
  </mergeCells>
  <printOptions horizontalCentered="1"/>
  <pageMargins left="0.5" right="0.5" top="0.75" bottom="0.5" header="0.25" footer="0.2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B18">
      <selection activeCell="H25" sqref="H25:H32"/>
    </sheetView>
  </sheetViews>
  <sheetFormatPr defaultColWidth="9.140625" defaultRowHeight="12.75"/>
  <cols>
    <col min="1" max="1" width="3.57421875" style="30" customWidth="1"/>
    <col min="2" max="2" width="4.00390625" style="30" customWidth="1"/>
    <col min="3" max="3" width="30.8515625" style="30" bestFit="1" customWidth="1"/>
    <col min="4" max="4" width="9.140625" style="30" customWidth="1"/>
    <col min="5" max="5" width="1.8515625" style="30" customWidth="1"/>
    <col min="6" max="6" width="11.57421875" style="30" bestFit="1" customWidth="1"/>
    <col min="7" max="7" width="6.00390625" style="30" customWidth="1"/>
    <col min="8" max="8" width="9.421875" style="30" customWidth="1"/>
    <col min="9" max="9" width="2.28125" style="30" customWidth="1"/>
    <col min="10" max="10" width="11.57421875" style="34" bestFit="1" customWidth="1"/>
    <col min="11" max="16384" width="9.140625" style="30" customWidth="1"/>
  </cols>
  <sheetData>
    <row r="1" spans="1:10" s="32" customFormat="1" ht="12.75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32" customFormat="1" ht="12.75">
      <c r="A2" s="63" t="s">
        <v>78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33" customFormat="1" ht="12.75">
      <c r="A3" s="64" t="s">
        <v>35</v>
      </c>
      <c r="B3" s="64"/>
      <c r="C3" s="64"/>
      <c r="D3" s="64"/>
      <c r="E3" s="64"/>
      <c r="F3" s="64"/>
      <c r="G3" s="64"/>
      <c r="H3" s="64"/>
      <c r="I3" s="64"/>
      <c r="J3" s="64"/>
    </row>
    <row r="5" spans="1:9" ht="12">
      <c r="A5" s="19" t="s">
        <v>36</v>
      </c>
      <c r="C5" s="20"/>
      <c r="D5" s="21"/>
      <c r="E5" s="21"/>
      <c r="F5" s="21"/>
      <c r="G5" s="21"/>
      <c r="H5" s="21"/>
      <c r="I5" s="28"/>
    </row>
    <row r="6" spans="1:9" ht="12">
      <c r="A6" s="20" t="s">
        <v>84</v>
      </c>
      <c r="C6" s="20"/>
      <c r="D6" s="21"/>
      <c r="E6" s="21"/>
      <c r="F6" s="21"/>
      <c r="G6" s="21"/>
      <c r="H6" s="21"/>
      <c r="I6" s="28"/>
    </row>
    <row r="7" spans="1:9" ht="12">
      <c r="A7" s="20" t="s">
        <v>85</v>
      </c>
      <c r="C7" s="20"/>
      <c r="D7" s="21"/>
      <c r="E7" s="21"/>
      <c r="F7" s="21"/>
      <c r="G7" s="21"/>
      <c r="H7" s="21"/>
      <c r="I7" s="28"/>
    </row>
    <row r="8" spans="1:9" ht="12">
      <c r="A8" s="20"/>
      <c r="B8" s="20"/>
      <c r="C8" s="20"/>
      <c r="D8" s="22"/>
      <c r="E8" s="22"/>
      <c r="F8" s="21"/>
      <c r="G8" s="21"/>
      <c r="H8" s="21"/>
      <c r="I8" s="28"/>
    </row>
    <row r="9" spans="1:10" ht="12">
      <c r="A9" s="20"/>
      <c r="B9" s="20"/>
      <c r="C9" s="20"/>
      <c r="D9" s="61" t="s">
        <v>98</v>
      </c>
      <c r="E9" s="61"/>
      <c r="F9" s="61"/>
      <c r="G9" s="21"/>
      <c r="H9" s="62" t="s">
        <v>99</v>
      </c>
      <c r="I9" s="62"/>
      <c r="J9" s="62"/>
    </row>
    <row r="10" spans="1:10" ht="12">
      <c r="A10" s="20"/>
      <c r="B10" s="20"/>
      <c r="C10" s="20"/>
      <c r="D10" s="21" t="s">
        <v>95</v>
      </c>
      <c r="E10" s="21"/>
      <c r="F10" s="21" t="s">
        <v>86</v>
      </c>
      <c r="G10" s="21"/>
      <c r="H10" s="21" t="s">
        <v>96</v>
      </c>
      <c r="I10" s="27"/>
      <c r="J10" s="25" t="s">
        <v>86</v>
      </c>
    </row>
    <row r="11" spans="1:10" ht="12">
      <c r="A11" s="20"/>
      <c r="B11" s="20"/>
      <c r="C11" s="20"/>
      <c r="D11" s="21" t="s">
        <v>87</v>
      </c>
      <c r="E11" s="21"/>
      <c r="F11" s="21" t="s">
        <v>87</v>
      </c>
      <c r="G11" s="21"/>
      <c r="H11" s="21" t="s">
        <v>87</v>
      </c>
      <c r="I11" s="27"/>
      <c r="J11" s="25" t="s">
        <v>87</v>
      </c>
    </row>
    <row r="12" spans="1:10" ht="12">
      <c r="A12" s="20"/>
      <c r="B12" s="20"/>
      <c r="C12" s="20"/>
      <c r="D12" s="21" t="s">
        <v>100</v>
      </c>
      <c r="E12" s="21"/>
      <c r="F12" s="21" t="s">
        <v>101</v>
      </c>
      <c r="G12" s="21"/>
      <c r="H12" s="21" t="s">
        <v>102</v>
      </c>
      <c r="I12" s="27"/>
      <c r="J12" s="21" t="s">
        <v>101</v>
      </c>
    </row>
    <row r="13" spans="1:10" ht="12">
      <c r="A13" s="20"/>
      <c r="B13" s="20"/>
      <c r="C13" s="20"/>
      <c r="D13" s="21"/>
      <c r="E13" s="21"/>
      <c r="F13" s="21" t="s">
        <v>100</v>
      </c>
      <c r="G13" s="21"/>
      <c r="J13" s="31" t="s">
        <v>103</v>
      </c>
    </row>
    <row r="14" spans="1:10" ht="12">
      <c r="A14" s="20"/>
      <c r="B14" s="20"/>
      <c r="C14" s="20"/>
      <c r="D14" s="21" t="s">
        <v>81</v>
      </c>
      <c r="E14" s="21"/>
      <c r="F14" s="43" t="s">
        <v>5</v>
      </c>
      <c r="G14" s="21"/>
      <c r="H14" s="21" t="s">
        <v>81</v>
      </c>
      <c r="I14" s="27"/>
      <c r="J14" s="43" t="s">
        <v>5</v>
      </c>
    </row>
    <row r="15" spans="1:10" ht="12">
      <c r="A15" s="20"/>
      <c r="B15" s="20"/>
      <c r="C15" s="20"/>
      <c r="D15" s="23" t="s">
        <v>6</v>
      </c>
      <c r="E15" s="24"/>
      <c r="F15" s="23" t="s">
        <v>6</v>
      </c>
      <c r="G15" s="21"/>
      <c r="H15" s="23" t="s">
        <v>6</v>
      </c>
      <c r="I15" s="27"/>
      <c r="J15" s="42" t="s">
        <v>6</v>
      </c>
    </row>
    <row r="16" spans="1:10" ht="12">
      <c r="A16" s="21"/>
      <c r="B16" s="20"/>
      <c r="C16" s="20"/>
      <c r="D16" s="25"/>
      <c r="E16" s="25"/>
      <c r="F16" s="25"/>
      <c r="G16" s="25"/>
      <c r="H16" s="25"/>
      <c r="I16" s="27"/>
      <c r="J16" s="43"/>
    </row>
    <row r="17" spans="1:10" ht="12.75" thickBot="1">
      <c r="A17" s="21" t="s">
        <v>37</v>
      </c>
      <c r="B17" s="21" t="s">
        <v>38</v>
      </c>
      <c r="C17" s="20" t="s">
        <v>39</v>
      </c>
      <c r="D17" s="35">
        <f>1909+3310+84</f>
        <v>5303</v>
      </c>
      <c r="E17" s="38"/>
      <c r="F17" s="36" t="s">
        <v>88</v>
      </c>
      <c r="G17" s="26"/>
      <c r="H17" s="35">
        <f>13653+84</f>
        <v>13737</v>
      </c>
      <c r="I17" s="40"/>
      <c r="J17" s="37">
        <v>10830</v>
      </c>
    </row>
    <row r="18" spans="1:9" ht="12.75" thickTop="1">
      <c r="A18" s="21"/>
      <c r="B18" s="20"/>
      <c r="C18" s="20"/>
      <c r="D18" s="25"/>
      <c r="E18" s="25"/>
      <c r="F18" s="26"/>
      <c r="G18" s="26"/>
      <c r="H18" s="25"/>
      <c r="I18" s="40"/>
    </row>
    <row r="19" spans="1:10" ht="12.75" thickBot="1">
      <c r="A19" s="21"/>
      <c r="B19" s="21" t="s">
        <v>40</v>
      </c>
      <c r="C19" s="20" t="s">
        <v>41</v>
      </c>
      <c r="D19" s="36">
        <v>0</v>
      </c>
      <c r="E19" s="39"/>
      <c r="F19" s="36" t="s">
        <v>88</v>
      </c>
      <c r="G19" s="39"/>
      <c r="H19" s="36">
        <v>0</v>
      </c>
      <c r="I19" s="40"/>
      <c r="J19" s="37">
        <v>0</v>
      </c>
    </row>
    <row r="20" spans="1:9" ht="12.75" thickTop="1">
      <c r="A20" s="21"/>
      <c r="B20" s="20"/>
      <c r="C20" s="20"/>
      <c r="D20" s="25"/>
      <c r="E20" s="25"/>
      <c r="F20" s="26"/>
      <c r="G20" s="39"/>
      <c r="H20" s="25"/>
      <c r="I20" s="41"/>
    </row>
    <row r="21" spans="1:10" ht="12.75" thickBot="1">
      <c r="A21" s="21"/>
      <c r="B21" s="21" t="s">
        <v>42</v>
      </c>
      <c r="C21" s="20" t="s">
        <v>43</v>
      </c>
      <c r="D21" s="35">
        <f>21+8</f>
        <v>29</v>
      </c>
      <c r="E21" s="38"/>
      <c r="F21" s="36" t="s">
        <v>88</v>
      </c>
      <c r="G21" s="39"/>
      <c r="H21" s="35">
        <v>738</v>
      </c>
      <c r="I21" s="41"/>
      <c r="J21" s="37">
        <v>49</v>
      </c>
    </row>
    <row r="22" spans="1:9" ht="12.75" thickTop="1">
      <c r="A22" s="21"/>
      <c r="B22" s="20"/>
      <c r="C22" s="20"/>
      <c r="D22" s="25"/>
      <c r="E22" s="25"/>
      <c r="F22" s="26"/>
      <c r="G22" s="39"/>
      <c r="H22" s="25"/>
      <c r="I22" s="41"/>
    </row>
    <row r="23" spans="1:9" ht="12">
      <c r="A23" s="21" t="s">
        <v>44</v>
      </c>
      <c r="B23" s="21" t="s">
        <v>38</v>
      </c>
      <c r="C23" s="20" t="s">
        <v>45</v>
      </c>
      <c r="D23" s="25"/>
      <c r="E23" s="25"/>
      <c r="F23" s="26"/>
      <c r="G23" s="39"/>
      <c r="H23" s="25"/>
      <c r="I23" s="41"/>
    </row>
    <row r="24" spans="1:8" ht="12">
      <c r="A24" s="21"/>
      <c r="B24" s="20"/>
      <c r="C24" s="20" t="s">
        <v>46</v>
      </c>
      <c r="D24" s="25"/>
      <c r="E24" s="25"/>
      <c r="F24" s="26"/>
      <c r="G24" s="26"/>
      <c r="H24" s="25"/>
    </row>
    <row r="25" spans="1:8" ht="12">
      <c r="A25" s="20"/>
      <c r="B25" s="20"/>
      <c r="C25" s="20" t="s">
        <v>47</v>
      </c>
      <c r="D25" s="25"/>
      <c r="E25" s="25"/>
      <c r="F25" s="26"/>
      <c r="G25" s="26"/>
      <c r="H25" s="25"/>
    </row>
    <row r="26" spans="1:10" ht="12">
      <c r="A26" s="20"/>
      <c r="B26" s="20"/>
      <c r="C26" s="20" t="s">
        <v>48</v>
      </c>
      <c r="D26" s="25">
        <v>-22964</v>
      </c>
      <c r="E26" s="25"/>
      <c r="F26" s="26" t="s">
        <v>88</v>
      </c>
      <c r="G26" s="26"/>
      <c r="H26" s="25">
        <f>+H38-H32-H30-H28</f>
        <v>-22284</v>
      </c>
      <c r="J26" s="34">
        <v>-4358</v>
      </c>
    </row>
    <row r="27" spans="1:8" ht="12">
      <c r="A27" s="20"/>
      <c r="B27" s="20"/>
      <c r="C27" s="20"/>
      <c r="D27" s="25"/>
      <c r="E27" s="25"/>
      <c r="F27" s="26"/>
      <c r="G27" s="26"/>
      <c r="H27" s="25"/>
    </row>
    <row r="28" spans="1:10" ht="12">
      <c r="A28" s="20"/>
      <c r="B28" s="21" t="s">
        <v>40</v>
      </c>
      <c r="C28" s="20" t="s">
        <v>49</v>
      </c>
      <c r="D28" s="25">
        <f>-5490-447</f>
        <v>-5937</v>
      </c>
      <c r="E28" s="25"/>
      <c r="F28" s="26" t="s">
        <v>88</v>
      </c>
      <c r="G28" s="26"/>
      <c r="H28" s="25">
        <f>-19319-447</f>
        <v>-19766</v>
      </c>
      <c r="J28" s="34">
        <v>-24106</v>
      </c>
    </row>
    <row r="29" spans="1:8" ht="12">
      <c r="A29" s="20"/>
      <c r="B29" s="20"/>
      <c r="C29" s="20"/>
      <c r="D29" s="25"/>
      <c r="E29" s="25"/>
      <c r="F29" s="26"/>
      <c r="G29" s="26"/>
      <c r="H29" s="25"/>
    </row>
    <row r="30" spans="1:10" ht="12">
      <c r="A30" s="20"/>
      <c r="B30" s="21" t="s">
        <v>42</v>
      </c>
      <c r="C30" s="20" t="s">
        <v>50</v>
      </c>
      <c r="D30" s="25">
        <f>-5520+7318</f>
        <v>1798</v>
      </c>
      <c r="E30" s="25"/>
      <c r="F30" s="26" t="s">
        <v>88</v>
      </c>
      <c r="G30" s="26"/>
      <c r="H30" s="25">
        <f>-13262+7318</f>
        <v>-5944</v>
      </c>
      <c r="J30" s="34">
        <v>-13647</v>
      </c>
    </row>
    <row r="31" spans="1:8" ht="12">
      <c r="A31" s="20"/>
      <c r="B31" s="20"/>
      <c r="C31" s="20"/>
      <c r="D31" s="25"/>
      <c r="E31" s="25"/>
      <c r="F31" s="26"/>
      <c r="G31" s="26"/>
      <c r="H31" s="25"/>
    </row>
    <row r="32" spans="1:10" ht="12">
      <c r="A32" s="20"/>
      <c r="B32" s="21" t="s">
        <v>51</v>
      </c>
      <c r="C32" s="20" t="s">
        <v>52</v>
      </c>
      <c r="D32" s="25">
        <v>-3042</v>
      </c>
      <c r="E32" s="25"/>
      <c r="F32" s="26" t="s">
        <v>88</v>
      </c>
      <c r="G32" s="26"/>
      <c r="H32" s="25">
        <f>-6663-274-175</f>
        <v>-7112</v>
      </c>
      <c r="J32" s="34">
        <v>-74351</v>
      </c>
    </row>
    <row r="33" spans="1:8" ht="12">
      <c r="A33" s="20"/>
      <c r="B33" s="20"/>
      <c r="C33" s="20"/>
      <c r="D33" s="25"/>
      <c r="E33" s="25"/>
      <c r="F33" s="26"/>
      <c r="G33" s="26"/>
      <c r="H33" s="25"/>
    </row>
    <row r="34" spans="1:8" ht="12">
      <c r="A34" s="20"/>
      <c r="B34" s="21" t="s">
        <v>53</v>
      </c>
      <c r="C34" s="20" t="s">
        <v>106</v>
      </c>
      <c r="D34" s="25"/>
      <c r="E34" s="25"/>
      <c r="F34" s="26"/>
      <c r="G34" s="26"/>
      <c r="H34" s="25"/>
    </row>
    <row r="35" spans="1:8" ht="12">
      <c r="A35" s="20"/>
      <c r="B35" s="20"/>
      <c r="C35" s="20" t="s">
        <v>46</v>
      </c>
      <c r="D35" s="25"/>
      <c r="E35" s="25"/>
      <c r="F35" s="26"/>
      <c r="G35" s="26"/>
      <c r="H35" s="25"/>
    </row>
    <row r="36" spans="1:8" ht="12">
      <c r="A36" s="20"/>
      <c r="B36" s="20"/>
      <c r="C36" s="20" t="s">
        <v>54</v>
      </c>
      <c r="D36" s="25"/>
      <c r="E36" s="25"/>
      <c r="F36" s="26"/>
      <c r="G36" s="26"/>
      <c r="H36" s="25"/>
    </row>
    <row r="37" spans="1:8" ht="12">
      <c r="A37" s="20"/>
      <c r="B37" s="20"/>
      <c r="C37" s="20" t="s">
        <v>125</v>
      </c>
      <c r="D37" s="25"/>
      <c r="E37" s="25"/>
      <c r="F37" s="26"/>
      <c r="G37" s="26"/>
      <c r="H37" s="25"/>
    </row>
    <row r="38" spans="1:10" ht="12">
      <c r="A38" s="20"/>
      <c r="B38" s="20"/>
      <c r="C38" s="20" t="s">
        <v>55</v>
      </c>
      <c r="D38" s="25">
        <f>-29181-690-274</f>
        <v>-30145</v>
      </c>
      <c r="E38" s="25"/>
      <c r="F38" s="26" t="s">
        <v>88</v>
      </c>
      <c r="G38" s="26"/>
      <c r="H38" s="25">
        <f>-54142-274-690</f>
        <v>-55106</v>
      </c>
      <c r="J38" s="25">
        <f>SUM(J26:J32)</f>
        <v>-116462</v>
      </c>
    </row>
    <row r="39" spans="1:8" ht="12">
      <c r="A39" s="20"/>
      <c r="B39" s="20"/>
      <c r="C39" s="20"/>
      <c r="D39" s="25"/>
      <c r="E39" s="25"/>
      <c r="F39" s="26"/>
      <c r="G39" s="26"/>
      <c r="H39" s="25"/>
    </row>
    <row r="40" spans="1:8" ht="12">
      <c r="A40" s="20"/>
      <c r="B40" s="21" t="s">
        <v>56</v>
      </c>
      <c r="C40" s="20" t="s">
        <v>57</v>
      </c>
      <c r="D40" s="25"/>
      <c r="E40" s="25"/>
      <c r="F40" s="26"/>
      <c r="G40" s="26"/>
      <c r="H40" s="25"/>
    </row>
    <row r="41" spans="1:10" ht="12">
      <c r="A41" s="20"/>
      <c r="B41" s="20"/>
      <c r="C41" s="20" t="s">
        <v>58</v>
      </c>
      <c r="D41" s="26">
        <v>0</v>
      </c>
      <c r="E41" s="26"/>
      <c r="F41" s="26">
        <v>0</v>
      </c>
      <c r="G41" s="26"/>
      <c r="H41" s="26">
        <v>0</v>
      </c>
      <c r="J41" s="34">
        <v>0</v>
      </c>
    </row>
    <row r="42" spans="1:8" ht="12">
      <c r="A42" s="20"/>
      <c r="B42" s="20"/>
      <c r="C42" s="20"/>
      <c r="D42" s="25"/>
      <c r="E42" s="25"/>
      <c r="F42" s="26"/>
      <c r="G42" s="26"/>
      <c r="H42" s="25"/>
    </row>
    <row r="43" spans="1:8" ht="12">
      <c r="A43" s="20"/>
      <c r="B43" s="21" t="s">
        <v>59</v>
      </c>
      <c r="C43" s="20" t="s">
        <v>107</v>
      </c>
      <c r="D43" s="25"/>
      <c r="E43" s="25"/>
      <c r="F43" s="26"/>
      <c r="G43" s="26"/>
      <c r="H43" s="25"/>
    </row>
    <row r="44" spans="1:10" ht="12">
      <c r="A44" s="20"/>
      <c r="B44" s="21"/>
      <c r="C44" s="20" t="s">
        <v>60</v>
      </c>
      <c r="D44" s="25">
        <f>+D38+D41</f>
        <v>-30145</v>
      </c>
      <c r="E44" s="25"/>
      <c r="F44" s="26" t="s">
        <v>88</v>
      </c>
      <c r="G44" s="26"/>
      <c r="H44" s="25">
        <f>+H38+H41</f>
        <v>-55106</v>
      </c>
      <c r="J44" s="25">
        <f>+J38+J41</f>
        <v>-116462</v>
      </c>
    </row>
    <row r="45" spans="1:8" ht="12">
      <c r="A45" s="20"/>
      <c r="B45" s="20"/>
      <c r="C45" s="20"/>
      <c r="D45" s="25"/>
      <c r="E45" s="25"/>
      <c r="F45" s="26"/>
      <c r="G45" s="26"/>
      <c r="H45" s="25"/>
    </row>
    <row r="46" spans="1:10" ht="12">
      <c r="A46" s="20"/>
      <c r="B46" s="21" t="s">
        <v>61</v>
      </c>
      <c r="C46" s="20" t="s">
        <v>62</v>
      </c>
      <c r="D46" s="25">
        <f>39-26</f>
        <v>13</v>
      </c>
      <c r="E46" s="25"/>
      <c r="F46" s="26" t="s">
        <v>88</v>
      </c>
      <c r="G46" s="26"/>
      <c r="H46" s="25">
        <f>-24-26</f>
        <v>-50</v>
      </c>
      <c r="J46" s="34">
        <v>-1649</v>
      </c>
    </row>
    <row r="47" spans="1:8" ht="12">
      <c r="A47" s="20"/>
      <c r="B47" s="20"/>
      <c r="C47" s="20"/>
      <c r="D47" s="25"/>
      <c r="E47" s="25"/>
      <c r="F47" s="26"/>
      <c r="G47" s="26"/>
      <c r="H47" s="25"/>
    </row>
    <row r="48" spans="1:8" ht="12">
      <c r="A48" s="20"/>
      <c r="B48" s="21" t="s">
        <v>63</v>
      </c>
      <c r="C48" s="20" t="s">
        <v>108</v>
      </c>
      <c r="D48" s="25"/>
      <c r="E48" s="25"/>
      <c r="F48" s="26"/>
      <c r="G48" s="26"/>
      <c r="H48" s="25"/>
    </row>
    <row r="49" spans="1:10" ht="12">
      <c r="A49" s="20"/>
      <c r="B49" s="20"/>
      <c r="C49" s="20" t="s">
        <v>124</v>
      </c>
      <c r="D49" s="25">
        <f>+D44+D46</f>
        <v>-30132</v>
      </c>
      <c r="E49" s="25"/>
      <c r="F49" s="26" t="s">
        <v>88</v>
      </c>
      <c r="G49" s="26"/>
      <c r="H49" s="25">
        <f>+H44+H46</f>
        <v>-55156</v>
      </c>
      <c r="J49" s="25">
        <f>+J44+J46</f>
        <v>-118111</v>
      </c>
    </row>
    <row r="50" spans="1:8" ht="12">
      <c r="A50" s="20"/>
      <c r="B50" s="20"/>
      <c r="C50" s="20"/>
      <c r="D50" s="25"/>
      <c r="E50" s="25"/>
      <c r="F50" s="26"/>
      <c r="G50" s="26"/>
      <c r="H50" s="25"/>
    </row>
    <row r="51" spans="1:10" ht="12">
      <c r="A51" s="20"/>
      <c r="B51" s="20"/>
      <c r="C51" s="20" t="s">
        <v>64</v>
      </c>
      <c r="D51" s="25">
        <f>257+5828+1886-307+410</f>
        <v>8074</v>
      </c>
      <c r="E51" s="25"/>
      <c r="F51" s="26" t="s">
        <v>88</v>
      </c>
      <c r="G51" s="26"/>
      <c r="H51" s="25">
        <f>8369-307+410</f>
        <v>8472</v>
      </c>
      <c r="J51" s="34">
        <v>1935</v>
      </c>
    </row>
    <row r="52" spans="1:8" ht="12">
      <c r="A52" s="20"/>
      <c r="B52" s="20"/>
      <c r="C52" s="20"/>
      <c r="D52" s="25"/>
      <c r="E52" s="25"/>
      <c r="F52" s="26"/>
      <c r="G52" s="26"/>
      <c r="H52" s="25"/>
    </row>
    <row r="53" spans="1:8" ht="12">
      <c r="A53" s="20"/>
      <c r="B53" s="21" t="s">
        <v>65</v>
      </c>
      <c r="C53" s="20" t="s">
        <v>109</v>
      </c>
      <c r="D53" s="25"/>
      <c r="E53" s="25"/>
      <c r="F53" s="26"/>
      <c r="G53" s="26"/>
      <c r="H53" s="25"/>
    </row>
    <row r="54" spans="1:10" ht="12">
      <c r="A54" s="20"/>
      <c r="B54" s="20"/>
      <c r="C54" s="20" t="s">
        <v>66</v>
      </c>
      <c r="D54" s="25">
        <f>+D51+D49</f>
        <v>-22058</v>
      </c>
      <c r="E54" s="25"/>
      <c r="F54" s="26" t="s">
        <v>88</v>
      </c>
      <c r="G54" s="26"/>
      <c r="H54" s="25">
        <f>+H49+H51</f>
        <v>-46684</v>
      </c>
      <c r="J54" s="25">
        <f>+J49+J51</f>
        <v>-116176</v>
      </c>
    </row>
    <row r="55" spans="1:8" ht="12">
      <c r="A55" s="20"/>
      <c r="B55" s="20"/>
      <c r="C55" s="20"/>
      <c r="D55" s="25"/>
      <c r="E55" s="25"/>
      <c r="F55" s="26"/>
      <c r="G55" s="26"/>
      <c r="H55" s="25"/>
    </row>
    <row r="56" spans="1:8" ht="12">
      <c r="A56" s="20"/>
      <c r="B56" s="20"/>
      <c r="C56" s="20"/>
      <c r="D56" s="25"/>
      <c r="E56" s="25"/>
      <c r="F56" s="26"/>
      <c r="G56" s="26"/>
      <c r="H56" s="25"/>
    </row>
    <row r="57" spans="1:10" ht="12">
      <c r="A57" s="28"/>
      <c r="B57" s="27" t="s">
        <v>67</v>
      </c>
      <c r="C57" s="28" t="s">
        <v>68</v>
      </c>
      <c r="D57" s="25">
        <v>0</v>
      </c>
      <c r="E57" s="25"/>
      <c r="F57" s="26" t="s">
        <v>88</v>
      </c>
      <c r="G57" s="26"/>
      <c r="H57" s="25">
        <v>0</v>
      </c>
      <c r="J57" s="34">
        <v>0</v>
      </c>
    </row>
    <row r="58" spans="1:10" ht="12">
      <c r="A58" s="28"/>
      <c r="B58" s="27"/>
      <c r="C58" s="28" t="s">
        <v>69</v>
      </c>
      <c r="D58" s="26">
        <v>0</v>
      </c>
      <c r="E58" s="26"/>
      <c r="F58" s="26" t="s">
        <v>88</v>
      </c>
      <c r="G58" s="26"/>
      <c r="H58" s="26">
        <v>0</v>
      </c>
      <c r="J58" s="34">
        <v>0</v>
      </c>
    </row>
    <row r="59" spans="1:8" ht="12">
      <c r="A59" s="28"/>
      <c r="B59" s="27"/>
      <c r="C59" s="28" t="s">
        <v>70</v>
      </c>
      <c r="D59" s="25"/>
      <c r="E59" s="25"/>
      <c r="F59" s="26"/>
      <c r="G59" s="26"/>
      <c r="H59" s="25"/>
    </row>
    <row r="60" spans="1:10" ht="12">
      <c r="A60" s="28"/>
      <c r="B60" s="27"/>
      <c r="C60" s="28" t="s">
        <v>71</v>
      </c>
      <c r="D60" s="25">
        <f>+D57+D58</f>
        <v>0</v>
      </c>
      <c r="E60" s="25"/>
      <c r="F60" s="26" t="s">
        <v>88</v>
      </c>
      <c r="G60" s="26"/>
      <c r="H60" s="25">
        <f>+H57+H58</f>
        <v>0</v>
      </c>
      <c r="J60" s="34">
        <v>0</v>
      </c>
    </row>
    <row r="61" spans="1:8" ht="12">
      <c r="A61" s="28"/>
      <c r="B61" s="27"/>
      <c r="C61" s="28"/>
      <c r="D61" s="25"/>
      <c r="E61" s="25"/>
      <c r="F61" s="26"/>
      <c r="G61" s="26"/>
      <c r="H61" s="25"/>
    </row>
    <row r="62" spans="1:8" ht="12">
      <c r="A62" s="28"/>
      <c r="B62" s="27" t="s">
        <v>72</v>
      </c>
      <c r="C62" s="28" t="s">
        <v>110</v>
      </c>
      <c r="D62" s="25"/>
      <c r="E62" s="25"/>
      <c r="F62" s="26"/>
      <c r="G62" s="26"/>
      <c r="H62" s="25"/>
    </row>
    <row r="63" spans="1:8" ht="12">
      <c r="A63" s="28"/>
      <c r="B63" s="27"/>
      <c r="C63" s="28" t="s">
        <v>73</v>
      </c>
      <c r="D63" s="25"/>
      <c r="E63" s="25"/>
      <c r="F63" s="26"/>
      <c r="G63" s="26"/>
      <c r="H63" s="25"/>
    </row>
    <row r="64" spans="1:10" ht="12">
      <c r="A64" s="28"/>
      <c r="B64" s="27"/>
      <c r="C64" s="28" t="s">
        <v>74</v>
      </c>
      <c r="D64" s="25">
        <f>+D54+D60</f>
        <v>-22058</v>
      </c>
      <c r="E64" s="25"/>
      <c r="F64" s="26" t="s">
        <v>88</v>
      </c>
      <c r="G64" s="26"/>
      <c r="H64" s="25">
        <f>+H54+H60</f>
        <v>-46684</v>
      </c>
      <c r="J64" s="25">
        <f>+J54+J60</f>
        <v>-116176</v>
      </c>
    </row>
    <row r="65" spans="1:8" ht="12">
      <c r="A65" s="28"/>
      <c r="B65" s="27"/>
      <c r="C65" s="28"/>
      <c r="D65" s="25"/>
      <c r="E65" s="25"/>
      <c r="F65" s="26"/>
      <c r="G65" s="26"/>
      <c r="H65" s="25"/>
    </row>
    <row r="66" spans="1:8" ht="12">
      <c r="A66" s="27">
        <v>3</v>
      </c>
      <c r="B66" s="27" t="s">
        <v>38</v>
      </c>
      <c r="C66" s="28" t="s">
        <v>75</v>
      </c>
      <c r="D66" s="25"/>
      <c r="E66" s="25"/>
      <c r="F66" s="26"/>
      <c r="G66" s="26"/>
      <c r="H66" s="25"/>
    </row>
    <row r="67" spans="1:8" ht="12">
      <c r="A67" s="28"/>
      <c r="B67" s="27"/>
      <c r="C67" s="28" t="s">
        <v>76</v>
      </c>
      <c r="D67" s="25"/>
      <c r="E67" s="25"/>
      <c r="F67" s="26"/>
      <c r="G67" s="26"/>
      <c r="H67" s="25"/>
    </row>
    <row r="68" spans="1:7" ht="12">
      <c r="A68" s="28"/>
      <c r="B68" s="27"/>
      <c r="C68" s="28" t="s">
        <v>77</v>
      </c>
      <c r="D68" s="29"/>
      <c r="E68" s="29"/>
      <c r="F68" s="26"/>
      <c r="G68" s="29"/>
    </row>
    <row r="69" spans="1:8" ht="12">
      <c r="A69" s="28"/>
      <c r="B69" s="27"/>
      <c r="C69" s="28"/>
      <c r="D69" s="21"/>
      <c r="E69" s="21"/>
      <c r="F69" s="26"/>
      <c r="G69" s="29"/>
      <c r="H69" s="21"/>
    </row>
    <row r="70" spans="1:8" ht="12">
      <c r="A70" s="28"/>
      <c r="B70" s="27"/>
      <c r="C70" s="28" t="s">
        <v>111</v>
      </c>
      <c r="D70" s="21"/>
      <c r="E70" s="21"/>
      <c r="F70" s="26"/>
      <c r="G70" s="20"/>
      <c r="H70" s="21"/>
    </row>
    <row r="71" spans="1:10" ht="12">
      <c r="A71" s="28"/>
      <c r="B71" s="27"/>
      <c r="C71" s="28" t="s">
        <v>90</v>
      </c>
      <c r="D71" s="46" t="s">
        <v>122</v>
      </c>
      <c r="E71" s="46"/>
      <c r="F71" s="26" t="s">
        <v>88</v>
      </c>
      <c r="G71" s="20"/>
      <c r="H71" s="45" t="s">
        <v>121</v>
      </c>
      <c r="J71" s="34" t="s">
        <v>89</v>
      </c>
    </row>
    <row r="72" spans="1:8" ht="12">
      <c r="A72" s="28"/>
      <c r="B72" s="27"/>
      <c r="C72" s="28"/>
      <c r="D72" s="21"/>
      <c r="E72" s="21"/>
      <c r="F72" s="26"/>
      <c r="G72" s="21"/>
      <c r="H72" s="21"/>
    </row>
    <row r="73" spans="1:8" ht="12">
      <c r="A73" s="28"/>
      <c r="B73" s="27"/>
      <c r="C73" s="28" t="s">
        <v>97</v>
      </c>
      <c r="D73" s="21"/>
      <c r="E73" s="21"/>
      <c r="F73" s="26"/>
      <c r="G73" s="21"/>
      <c r="H73" s="21"/>
    </row>
    <row r="74" spans="1:10" ht="12">
      <c r="A74" s="28"/>
      <c r="B74" s="27"/>
      <c r="C74" s="28"/>
      <c r="D74" s="26">
        <v>0</v>
      </c>
      <c r="E74" s="26"/>
      <c r="F74" s="26" t="s">
        <v>88</v>
      </c>
      <c r="G74" s="21"/>
      <c r="H74" s="26">
        <v>0</v>
      </c>
      <c r="I74" s="26"/>
      <c r="J74" s="26">
        <v>0</v>
      </c>
    </row>
    <row r="75" spans="1:8" ht="12">
      <c r="A75" s="28"/>
      <c r="B75" s="27"/>
      <c r="C75" s="28"/>
      <c r="D75" s="21"/>
      <c r="E75" s="21"/>
      <c r="F75" s="26"/>
      <c r="G75" s="21"/>
      <c r="H75" s="21"/>
    </row>
    <row r="76" spans="1:10" ht="12">
      <c r="A76" s="28">
        <v>4</v>
      </c>
      <c r="B76" s="27" t="s">
        <v>91</v>
      </c>
      <c r="C76" s="28" t="s">
        <v>92</v>
      </c>
      <c r="D76" s="26">
        <v>0</v>
      </c>
      <c r="E76" s="26"/>
      <c r="F76" s="26" t="s">
        <v>88</v>
      </c>
      <c r="G76" s="21"/>
      <c r="H76" s="26">
        <v>0</v>
      </c>
      <c r="J76" s="26">
        <v>0</v>
      </c>
    </row>
    <row r="77" spans="1:8" ht="12">
      <c r="A77" s="28"/>
      <c r="C77" s="28"/>
      <c r="D77" s="21"/>
      <c r="E77" s="21"/>
      <c r="F77" s="21"/>
      <c r="G77" s="21"/>
      <c r="H77" s="21"/>
    </row>
    <row r="78" spans="1:10" ht="12">
      <c r="A78" s="28"/>
      <c r="B78" s="27" t="s">
        <v>93</v>
      </c>
      <c r="C78" s="28" t="s">
        <v>94</v>
      </c>
      <c r="D78" s="26">
        <v>0</v>
      </c>
      <c r="E78" s="26"/>
      <c r="F78" s="26" t="s">
        <v>88</v>
      </c>
      <c r="G78" s="26"/>
      <c r="H78" s="26">
        <v>0</v>
      </c>
      <c r="I78" s="26"/>
      <c r="J78" s="26">
        <v>0</v>
      </c>
    </row>
    <row r="79" spans="1:8" ht="12">
      <c r="A79" s="28"/>
      <c r="B79" s="27"/>
      <c r="C79" s="28"/>
      <c r="D79" s="21"/>
      <c r="E79" s="21"/>
      <c r="F79" s="21"/>
      <c r="G79" s="21"/>
      <c r="H79" s="21"/>
    </row>
    <row r="80" spans="1:8" ht="12">
      <c r="A80" s="28"/>
      <c r="B80" s="27"/>
      <c r="C80" s="28"/>
      <c r="D80" s="21"/>
      <c r="E80" s="21"/>
      <c r="F80" s="21"/>
      <c r="G80" s="21"/>
      <c r="H80" s="21"/>
    </row>
    <row r="81" spans="1:8" ht="12">
      <c r="A81" s="28"/>
      <c r="B81" s="27"/>
      <c r="C81" s="28"/>
      <c r="D81" s="21"/>
      <c r="E81" s="21"/>
      <c r="F81" s="21"/>
      <c r="G81" s="21"/>
      <c r="H81" s="21"/>
    </row>
    <row r="82" spans="1:8" ht="12">
      <c r="A82" s="28"/>
      <c r="B82" s="27"/>
      <c r="C82" s="28"/>
      <c r="D82" s="21"/>
      <c r="E82" s="21"/>
      <c r="F82" s="21"/>
      <c r="G82" s="21"/>
      <c r="H82" s="21"/>
    </row>
    <row r="83" spans="1:8" ht="12">
      <c r="A83" s="28"/>
      <c r="B83" s="27"/>
      <c r="C83" s="28"/>
      <c r="D83" s="21"/>
      <c r="E83" s="21"/>
      <c r="F83" s="21"/>
      <c r="G83" s="21"/>
      <c r="H83" s="21"/>
    </row>
    <row r="84" spans="1:8" ht="12">
      <c r="A84" s="28"/>
      <c r="B84" s="27"/>
      <c r="C84" s="28"/>
      <c r="D84" s="21"/>
      <c r="E84" s="21"/>
      <c r="F84" s="21"/>
      <c r="G84" s="21"/>
      <c r="H84" s="21"/>
    </row>
    <row r="85" spans="1:8" ht="12">
      <c r="A85" s="28"/>
      <c r="B85" s="27"/>
      <c r="C85" s="28"/>
      <c r="D85" s="21"/>
      <c r="E85" s="21"/>
      <c r="F85" s="21"/>
      <c r="G85" s="21"/>
      <c r="H85" s="21"/>
    </row>
    <row r="86" spans="1:10" ht="12">
      <c r="A86" s="28"/>
      <c r="B86" s="27"/>
      <c r="C86" s="28"/>
      <c r="D86" s="21"/>
      <c r="E86" s="21"/>
      <c r="F86" s="21"/>
      <c r="G86" s="21"/>
      <c r="I86" s="34"/>
      <c r="J86" s="30"/>
    </row>
    <row r="87" spans="1:10" ht="12">
      <c r="A87" s="28"/>
      <c r="B87" s="27"/>
      <c r="C87" s="28"/>
      <c r="D87" s="21"/>
      <c r="E87" s="21"/>
      <c r="F87" s="21"/>
      <c r="G87" s="21"/>
      <c r="I87" s="34"/>
      <c r="J87" s="30"/>
    </row>
    <row r="88" spans="1:10" ht="12">
      <c r="A88" s="28"/>
      <c r="B88" s="27"/>
      <c r="C88" s="28"/>
      <c r="D88" s="21"/>
      <c r="E88" s="21"/>
      <c r="F88" s="21"/>
      <c r="G88" s="21"/>
      <c r="I88" s="34"/>
      <c r="J88" s="30"/>
    </row>
    <row r="89" spans="1:10" ht="12">
      <c r="A89" s="28"/>
      <c r="B89" s="27"/>
      <c r="C89" s="28"/>
      <c r="D89" s="21"/>
      <c r="E89" s="21"/>
      <c r="F89" s="21"/>
      <c r="G89" s="21"/>
      <c r="I89" s="34"/>
      <c r="J89" s="30"/>
    </row>
    <row r="90" spans="1:10" ht="12">
      <c r="A90" s="28"/>
      <c r="B90" s="27"/>
      <c r="C90" s="28"/>
      <c r="D90" s="21"/>
      <c r="E90" s="21"/>
      <c r="F90" s="21"/>
      <c r="G90" s="21"/>
      <c r="I90" s="34"/>
      <c r="J90" s="30"/>
    </row>
    <row r="91" spans="1:10" ht="12">
      <c r="A91" s="28"/>
      <c r="B91" s="27"/>
      <c r="C91" s="28"/>
      <c r="D91" s="21"/>
      <c r="E91" s="21"/>
      <c r="F91" s="21"/>
      <c r="G91" s="21"/>
      <c r="I91" s="34"/>
      <c r="J91" s="30"/>
    </row>
    <row r="92" spans="1:10" ht="12">
      <c r="A92" s="28"/>
      <c r="B92" s="27"/>
      <c r="C92" s="28"/>
      <c r="D92" s="21"/>
      <c r="E92" s="21"/>
      <c r="F92" s="21"/>
      <c r="G92" s="21"/>
      <c r="I92" s="34"/>
      <c r="J92" s="30"/>
    </row>
    <row r="93" spans="1:10" ht="12">
      <c r="A93" s="28"/>
      <c r="B93" s="27"/>
      <c r="C93" s="28"/>
      <c r="D93" s="21"/>
      <c r="E93" s="21"/>
      <c r="F93" s="21"/>
      <c r="G93" s="21"/>
      <c r="I93" s="34"/>
      <c r="J93" s="30"/>
    </row>
    <row r="94" spans="7:10" ht="12">
      <c r="G94" s="31"/>
      <c r="I94" s="34"/>
      <c r="J94" s="30"/>
    </row>
    <row r="95" spans="7:10" ht="12">
      <c r="G95" s="31"/>
      <c r="I95" s="34"/>
      <c r="J95" s="30"/>
    </row>
    <row r="96" spans="7:10" ht="12">
      <c r="G96" s="31"/>
      <c r="I96" s="34"/>
      <c r="J96" s="30"/>
    </row>
    <row r="97" spans="7:10" ht="12">
      <c r="G97" s="31"/>
      <c r="I97" s="34"/>
      <c r="J97" s="30"/>
    </row>
    <row r="98" spans="7:10" ht="12">
      <c r="G98" s="31"/>
      <c r="I98" s="34"/>
      <c r="J98" s="30"/>
    </row>
    <row r="99" spans="7:10" ht="12">
      <c r="G99" s="31"/>
      <c r="I99" s="34"/>
      <c r="J99" s="30"/>
    </row>
    <row r="100" spans="7:10" ht="12">
      <c r="G100" s="31"/>
      <c r="I100" s="34"/>
      <c r="J100" s="30"/>
    </row>
    <row r="101" spans="7:10" ht="12">
      <c r="G101" s="31"/>
      <c r="I101" s="34"/>
      <c r="J101" s="30"/>
    </row>
    <row r="102" spans="7:10" ht="12">
      <c r="G102" s="31"/>
      <c r="I102" s="34"/>
      <c r="J102" s="30"/>
    </row>
    <row r="103" spans="7:10" ht="12">
      <c r="G103" s="31"/>
      <c r="I103" s="34"/>
      <c r="J103" s="30"/>
    </row>
    <row r="104" spans="7:10" ht="12">
      <c r="G104" s="31"/>
      <c r="I104" s="34"/>
      <c r="J104" s="30"/>
    </row>
    <row r="105" spans="7:10" ht="12">
      <c r="G105" s="31"/>
      <c r="I105" s="34"/>
      <c r="J105" s="30"/>
    </row>
    <row r="106" spans="7:10" ht="12">
      <c r="G106" s="31"/>
      <c r="I106" s="34"/>
      <c r="J106" s="30"/>
    </row>
    <row r="107" spans="7:10" ht="12">
      <c r="G107" s="31"/>
      <c r="I107" s="34"/>
      <c r="J107" s="30"/>
    </row>
    <row r="108" spans="7:10" ht="12">
      <c r="G108" s="31"/>
      <c r="I108" s="34"/>
      <c r="J108" s="30"/>
    </row>
    <row r="109" spans="7:10" ht="12">
      <c r="G109" s="31"/>
      <c r="I109" s="34"/>
      <c r="J109" s="30"/>
    </row>
    <row r="110" spans="7:10" ht="12">
      <c r="G110" s="31"/>
      <c r="I110" s="34"/>
      <c r="J110" s="30"/>
    </row>
    <row r="111" spans="7:10" ht="12">
      <c r="G111" s="31"/>
      <c r="I111" s="34"/>
      <c r="J111" s="30"/>
    </row>
    <row r="112" spans="7:10" ht="12">
      <c r="G112" s="31"/>
      <c r="I112" s="34"/>
      <c r="J112" s="30"/>
    </row>
    <row r="113" spans="7:10" ht="12">
      <c r="G113" s="31"/>
      <c r="I113" s="34"/>
      <c r="J113" s="30"/>
    </row>
    <row r="114" spans="7:10" ht="12">
      <c r="G114" s="31"/>
      <c r="I114" s="34"/>
      <c r="J114" s="30"/>
    </row>
    <row r="115" spans="7:10" ht="12">
      <c r="G115" s="31"/>
      <c r="I115" s="34"/>
      <c r="J115" s="30"/>
    </row>
    <row r="116" spans="7:10" ht="12">
      <c r="G116" s="31"/>
      <c r="I116" s="34"/>
      <c r="J116" s="30"/>
    </row>
    <row r="117" spans="7:10" ht="12">
      <c r="G117" s="31"/>
      <c r="I117" s="34"/>
      <c r="J117" s="30"/>
    </row>
    <row r="118" spans="7:10" ht="12">
      <c r="G118" s="31"/>
      <c r="I118" s="34"/>
      <c r="J118" s="30"/>
    </row>
    <row r="119" spans="7:10" ht="12">
      <c r="G119" s="31"/>
      <c r="I119" s="34"/>
      <c r="J119" s="30"/>
    </row>
    <row r="120" spans="7:10" ht="12">
      <c r="G120" s="31"/>
      <c r="I120" s="34"/>
      <c r="J120" s="30"/>
    </row>
    <row r="121" spans="7:10" ht="12">
      <c r="G121" s="31"/>
      <c r="I121" s="34"/>
      <c r="J121" s="30"/>
    </row>
    <row r="122" spans="7:10" ht="12">
      <c r="G122" s="31"/>
      <c r="I122" s="34"/>
      <c r="J122" s="30"/>
    </row>
    <row r="123" spans="7:10" ht="12">
      <c r="G123" s="31"/>
      <c r="I123" s="34"/>
      <c r="J123" s="30"/>
    </row>
    <row r="124" spans="7:10" ht="12">
      <c r="G124" s="31"/>
      <c r="I124" s="34"/>
      <c r="J124" s="30"/>
    </row>
    <row r="125" spans="7:10" ht="12">
      <c r="G125" s="31"/>
      <c r="I125" s="34"/>
      <c r="J125" s="30"/>
    </row>
    <row r="126" spans="7:10" ht="12">
      <c r="G126" s="31"/>
      <c r="I126" s="34"/>
      <c r="J126" s="30"/>
    </row>
    <row r="127" spans="7:10" ht="12">
      <c r="G127" s="31"/>
      <c r="I127" s="34"/>
      <c r="J127" s="30"/>
    </row>
    <row r="128" spans="7:10" ht="12">
      <c r="G128" s="31"/>
      <c r="I128" s="34"/>
      <c r="J128" s="30"/>
    </row>
    <row r="129" spans="7:10" ht="12">
      <c r="G129" s="31"/>
      <c r="I129" s="34"/>
      <c r="J129" s="30"/>
    </row>
    <row r="130" spans="7:10" ht="12">
      <c r="G130" s="31"/>
      <c r="I130" s="34"/>
      <c r="J130" s="30"/>
    </row>
    <row r="131" spans="7:10" ht="12">
      <c r="G131" s="31"/>
      <c r="I131" s="34"/>
      <c r="J131" s="30"/>
    </row>
    <row r="132" spans="7:10" ht="12">
      <c r="G132" s="31"/>
      <c r="I132" s="34"/>
      <c r="J132" s="30"/>
    </row>
    <row r="133" spans="7:10" ht="12">
      <c r="G133" s="31"/>
      <c r="I133" s="34"/>
      <c r="J133" s="30"/>
    </row>
    <row r="134" spans="7:10" ht="12">
      <c r="G134" s="31"/>
      <c r="I134" s="34"/>
      <c r="J134" s="30"/>
    </row>
    <row r="135" spans="7:10" ht="12">
      <c r="G135" s="31"/>
      <c r="I135" s="34"/>
      <c r="J135" s="30"/>
    </row>
    <row r="136" spans="7:10" ht="12">
      <c r="G136" s="31"/>
      <c r="I136" s="34"/>
      <c r="J136" s="30"/>
    </row>
    <row r="137" spans="7:10" ht="12">
      <c r="G137" s="31"/>
      <c r="I137" s="34"/>
      <c r="J137" s="30"/>
    </row>
    <row r="138" spans="7:10" ht="12">
      <c r="G138" s="31"/>
      <c r="I138" s="34"/>
      <c r="J138" s="30"/>
    </row>
    <row r="139" spans="7:10" ht="12">
      <c r="G139" s="31"/>
      <c r="I139" s="34"/>
      <c r="J139" s="30"/>
    </row>
    <row r="140" spans="7:10" ht="12">
      <c r="G140" s="31"/>
      <c r="I140" s="34"/>
      <c r="J140" s="30"/>
    </row>
    <row r="141" spans="9:10" ht="12">
      <c r="I141" s="34"/>
      <c r="J141" s="30"/>
    </row>
    <row r="142" spans="9:10" ht="12">
      <c r="I142" s="34"/>
      <c r="J142" s="30"/>
    </row>
    <row r="143" spans="9:10" ht="12">
      <c r="I143" s="34"/>
      <c r="J143" s="30"/>
    </row>
    <row r="144" spans="9:10" ht="12">
      <c r="I144" s="34"/>
      <c r="J144" s="30"/>
    </row>
    <row r="145" spans="9:10" ht="12">
      <c r="I145" s="34"/>
      <c r="J145" s="30"/>
    </row>
    <row r="146" spans="9:10" ht="12">
      <c r="I146" s="34"/>
      <c r="J146" s="30"/>
    </row>
    <row r="147" spans="9:10" ht="12">
      <c r="I147" s="34"/>
      <c r="J147" s="30"/>
    </row>
    <row r="148" spans="9:10" ht="12">
      <c r="I148" s="34"/>
      <c r="J148" s="30"/>
    </row>
    <row r="149" spans="9:10" ht="12">
      <c r="I149" s="34"/>
      <c r="J149" s="30"/>
    </row>
    <row r="150" spans="9:10" ht="12">
      <c r="I150" s="34"/>
      <c r="J150" s="30"/>
    </row>
    <row r="151" spans="9:10" ht="12">
      <c r="I151" s="34"/>
      <c r="J151" s="30"/>
    </row>
    <row r="152" spans="9:10" ht="12">
      <c r="I152" s="34"/>
      <c r="J152" s="30"/>
    </row>
    <row r="153" spans="9:10" ht="12">
      <c r="I153" s="34"/>
      <c r="J153" s="30"/>
    </row>
    <row r="154" spans="9:10" ht="12">
      <c r="I154" s="34"/>
      <c r="J154" s="30"/>
    </row>
    <row r="155" spans="9:10" ht="12">
      <c r="I155" s="34"/>
      <c r="J155" s="30"/>
    </row>
    <row r="156" spans="9:10" ht="12">
      <c r="I156" s="34"/>
      <c r="J156" s="30"/>
    </row>
    <row r="157" spans="9:10" ht="12">
      <c r="I157" s="34"/>
      <c r="J157" s="30"/>
    </row>
    <row r="158" spans="9:10" ht="12">
      <c r="I158" s="34"/>
      <c r="J158" s="30"/>
    </row>
    <row r="159" spans="9:10" ht="12">
      <c r="I159" s="34"/>
      <c r="J159" s="30"/>
    </row>
    <row r="160" spans="9:10" ht="12">
      <c r="I160" s="34"/>
      <c r="J160" s="30"/>
    </row>
    <row r="161" spans="9:10" ht="12">
      <c r="I161" s="34"/>
      <c r="J161" s="30"/>
    </row>
    <row r="162" spans="9:10" ht="12">
      <c r="I162" s="34"/>
      <c r="J162" s="30"/>
    </row>
    <row r="163" spans="9:10" ht="12">
      <c r="I163" s="34"/>
      <c r="J163" s="30"/>
    </row>
    <row r="164" spans="9:10" ht="12">
      <c r="I164" s="34"/>
      <c r="J164" s="30"/>
    </row>
    <row r="165" spans="9:10" ht="12">
      <c r="I165" s="34"/>
      <c r="J165" s="30"/>
    </row>
    <row r="166" spans="9:10" ht="12">
      <c r="I166" s="34"/>
      <c r="J166" s="30"/>
    </row>
    <row r="167" spans="9:10" ht="12">
      <c r="I167" s="34"/>
      <c r="J167" s="30"/>
    </row>
    <row r="168" spans="9:10" ht="12">
      <c r="I168" s="34"/>
      <c r="J168" s="30"/>
    </row>
    <row r="169" spans="9:10" ht="12">
      <c r="I169" s="34"/>
      <c r="J169" s="30"/>
    </row>
    <row r="170" spans="9:10" ht="12">
      <c r="I170" s="34"/>
      <c r="J170" s="30"/>
    </row>
    <row r="171" spans="9:10" ht="12">
      <c r="I171" s="34"/>
      <c r="J171" s="30"/>
    </row>
    <row r="172" spans="9:10" ht="12">
      <c r="I172" s="34"/>
      <c r="J172" s="30"/>
    </row>
    <row r="173" spans="9:10" ht="12">
      <c r="I173" s="34"/>
      <c r="J173" s="30"/>
    </row>
    <row r="174" spans="9:10" ht="12">
      <c r="I174" s="34"/>
      <c r="J174" s="30"/>
    </row>
    <row r="175" spans="9:10" ht="12">
      <c r="I175" s="34"/>
      <c r="J175" s="30"/>
    </row>
    <row r="176" spans="9:10" ht="12">
      <c r="I176" s="34"/>
      <c r="J176" s="30"/>
    </row>
    <row r="177" spans="9:10" ht="12">
      <c r="I177" s="34"/>
      <c r="J177" s="30"/>
    </row>
  </sheetData>
  <mergeCells count="5">
    <mergeCell ref="D9:F9"/>
    <mergeCell ref="H9:J9"/>
    <mergeCell ref="A1:J1"/>
    <mergeCell ref="A2:J2"/>
    <mergeCell ref="A3:J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Ho Kai Ping (Open)
</cp:lastModifiedBy>
  <cp:lastPrinted>2000-03-30T14:56:49Z</cp:lastPrinted>
  <dcterms:created xsi:type="dcterms:W3CDTF">2000-01-19T03:33:46Z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